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20" windowWidth="12120" windowHeight="9120" activeTab="7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Arkusz1" sheetId="9" state="hidden" r:id="rId9"/>
    <sheet name="Arkusz2" sheetId="10" state="hidden" r:id="rId10"/>
    <sheet name="Arkusz3" sheetId="11" state="hidden" r:id="rId11"/>
  </sheets>
  <definedNames>
    <definedName name="_xlnm.Print_Area" localSheetId="4">'10'!$A$1:$G$11</definedName>
    <definedName name="_xlnm.Print_Area" localSheetId="6">'12'!$A$1:$F$15</definedName>
    <definedName name="_xlnm.Print_Area" localSheetId="7">'13'!$A$1:$E$7</definedName>
    <definedName name="_xlnm.Print_Area" localSheetId="2">'8'!$A$1:$F$12</definedName>
    <definedName name="_xlnm.Print_Area" localSheetId="3">'9'!$A$1:$E$22</definedName>
  </definedNames>
  <calcPr fullCalcOnLoad="1"/>
</workbook>
</file>

<file path=xl/sharedStrings.xml><?xml version="1.0" encoding="utf-8"?>
<sst xmlns="http://schemas.openxmlformats.org/spreadsheetml/2006/main" count="148" uniqueCount="91">
  <si>
    <t>Dział</t>
  </si>
  <si>
    <t>Rozdział</t>
  </si>
  <si>
    <t>Treść</t>
  </si>
  <si>
    <t>w złotych</t>
  </si>
  <si>
    <t>Kwota dotacji</t>
  </si>
  <si>
    <t>Nazwa instytucji</t>
  </si>
  <si>
    <t>Lp.</t>
  </si>
  <si>
    <t>Ogółem</t>
  </si>
  <si>
    <t>§</t>
  </si>
  <si>
    <t>Centrum Edukacyjne Omnibus</t>
  </si>
  <si>
    <t>Zespół Szkół Nr 3 w Choszcznie</t>
  </si>
  <si>
    <t>treść</t>
  </si>
  <si>
    <t>Licea ogólokształcące</t>
  </si>
  <si>
    <t xml:space="preserve">Zadania w zakresie kultury fizycznej </t>
  </si>
  <si>
    <t>kieruj swoim losem</t>
  </si>
  <si>
    <t>solidna</t>
  </si>
  <si>
    <t>nie trać III</t>
  </si>
  <si>
    <t>nie trać IV</t>
  </si>
  <si>
    <t>niemieńsko</t>
  </si>
  <si>
    <t>suliszewo</t>
  </si>
  <si>
    <t>pup</t>
  </si>
  <si>
    <t>najlepszy w zawodzie</t>
  </si>
  <si>
    <t>pcpr</t>
  </si>
  <si>
    <t>wkład własny</t>
  </si>
  <si>
    <t>inwestycje</t>
  </si>
  <si>
    <t xml:space="preserve">nabycie gruntów zajetych pod drogi powiatowe </t>
  </si>
  <si>
    <t>budowa łącznika</t>
  </si>
  <si>
    <t>poprawa efektywnosci energetycznej budynków</t>
  </si>
  <si>
    <t>zakup serwera komputerowego</t>
  </si>
  <si>
    <t>zaku p urzadzeń wielofunkcyjnych</t>
  </si>
  <si>
    <t>remont dachu niemieńsko</t>
  </si>
  <si>
    <t>Prywatne Liceum Ogólnokształcace- Izabela Krzemińska</t>
  </si>
  <si>
    <t>Prywatne Policealne Studium zawodowe- Izabela Krzemińska</t>
  </si>
  <si>
    <t>Nazwa zadania (przeznaczenie dotacji)</t>
  </si>
  <si>
    <t>Prowadzenie biblioteki powiatowej</t>
  </si>
  <si>
    <t>Wyszczególnienie</t>
  </si>
  <si>
    <t>Stan środków obrotowych na początek roku</t>
  </si>
  <si>
    <t>Dochody ogółem</t>
  </si>
  <si>
    <t>Wydatki ogółem</t>
  </si>
  <si>
    <t>Stan środków obrotowych na koniec roku</t>
  </si>
  <si>
    <t>1.</t>
  </si>
  <si>
    <t>Zespół Szkół Nr 1</t>
  </si>
  <si>
    <t>2.</t>
  </si>
  <si>
    <t>Specjalny Ośrodek Szkolno - Wychowawczy w Niemieńsku</t>
  </si>
  <si>
    <t>3.</t>
  </si>
  <si>
    <t>Specjalny Ośrodek Szkolno - Wychowawczy w Suliszewie</t>
  </si>
  <si>
    <t>kwota</t>
  </si>
  <si>
    <t>Dochody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</si>
  <si>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</si>
  <si>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</si>
  <si>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</si>
  <si>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0490</t>
  </si>
  <si>
    <t>Wydatki</t>
  </si>
  <si>
    <t>Transport i łączność</t>
  </si>
  <si>
    <t>4210</t>
  </si>
  <si>
    <t>Zakup materiałów i wyposazenia</t>
  </si>
  <si>
    <t>0580</t>
  </si>
  <si>
    <t>0690</t>
  </si>
  <si>
    <t>Wpływy i wydatki związane z gromadzeniem środków z opłat i kar za korzystanie ze środowisk</t>
  </si>
  <si>
    <t>Gospodarka komunalna i ochrona środowiska</t>
  </si>
  <si>
    <t>Pozostała działalność</t>
  </si>
  <si>
    <t>Wpływy z tytułu grzywien i innych kar pieniężnych od osób prawnych i innych jednostek organizacyjnych</t>
  </si>
  <si>
    <t>Wpływy z różnych opłat</t>
  </si>
  <si>
    <t>-</t>
  </si>
  <si>
    <t>wydatki biezące</t>
  </si>
  <si>
    <t>wydatki majatkowe</t>
  </si>
  <si>
    <t>Branżowe szkoły I i II stopnia</t>
  </si>
  <si>
    <t>Lokalny transport zbiorowy</t>
  </si>
  <si>
    <t>Szkoły policealne</t>
  </si>
  <si>
    <t>Dochody i wydatki z tytułu opłat i utrzymania przystanków komunikacyjnych na 2021 r.</t>
  </si>
  <si>
    <t>Plan dochodów i wydatków 
rachunków dochodów własnych oświatowych  jednostek budżetowych w 2021 r.</t>
  </si>
  <si>
    <t xml:space="preserve">Rozliczenia
z budżetem
z tytułu wpłat nadwyżek środków </t>
  </si>
  <si>
    <t>Dotacje podmiotowe udzielane z budżetu powiatu w 2021 r.                                           dla jednostek sektora  finansów publicznych</t>
  </si>
  <si>
    <r>
      <t>Dotacje celowe na zadania własne powiatu realizowane przez podmioty  nienależące do sektora finansów publicznych udzielane z budżetu powiatu</t>
    </r>
    <r>
      <rPr>
        <sz val="14"/>
        <rFont val="Arial CE"/>
        <family val="2"/>
      </rPr>
      <t xml:space="preserve"> </t>
    </r>
    <r>
      <rPr>
        <b/>
        <sz val="14"/>
        <rFont val="Arial CE"/>
        <family val="2"/>
      </rPr>
      <t>w 2021 r.</t>
    </r>
  </si>
  <si>
    <t>Dotacje podmiotowe udzielane z budżetu powiatu w 2021 r.                                       dla jednostek spoza sektora  finansów publicznych</t>
  </si>
  <si>
    <t>Dotacje celowe
udzielone z budżetu powiatu 
na zadania własne powiatu realizowane przez podmioty należące
do sektora finansów publicznych w 2021 r.</t>
  </si>
  <si>
    <t>Dochody i wydatki związane z ochroną środowiska w 2021 r.</t>
  </si>
  <si>
    <t>Wymiar sprawiedliwości</t>
  </si>
  <si>
    <t>Nieodpłatna pomoc prawna</t>
  </si>
  <si>
    <t>Kultura i ochrona dziedzictwa narodowego</t>
  </si>
  <si>
    <t>Kultura fizyczna</t>
  </si>
  <si>
    <t>Prowadzenie Warsztatów Terapii Zajęciowej</t>
  </si>
  <si>
    <t>a. bieżące</t>
  </si>
  <si>
    <t>b. majątkowe</t>
  </si>
  <si>
    <t>Ochrona zabytków i opieka nad zabytkami</t>
  </si>
  <si>
    <t>Dochody z tytułu środków przekazywanych przez Fundusz Dróg Samorządowych oraz wydatki na realizację zadań w części finansowanej tymi środkami w 2021 r.</t>
  </si>
  <si>
    <t xml:space="preserve">Dochody </t>
  </si>
  <si>
    <t xml:space="preserve">§ </t>
  </si>
  <si>
    <t xml:space="preserve">Dział </t>
  </si>
  <si>
    <t xml:space="preserve">Rozdział </t>
  </si>
  <si>
    <t>6 515 250,00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</si>
</sst>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sz val="8"/>
      <name val="Arial CE"/>
      <family val="0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 CE"/>
      <family val="0"/>
    </font>
    <font>
      <i/>
      <sz val="9"/>
      <name val="Arial CE"/>
      <family val="0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3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29" fillId="0" borderId="13" xfId="0" applyNumberFormat="1" applyFont="1" applyBorder="1" applyAlignment="1">
      <alignment horizontal="right" wrapText="1"/>
    </xf>
    <xf numFmtId="4" fontId="29" fillId="0" borderId="14" xfId="0" applyNumberFormat="1" applyFont="1" applyBorder="1" applyAlignment="1">
      <alignment horizontal="right" wrapText="1"/>
    </xf>
    <xf numFmtId="4" fontId="29" fillId="0" borderId="15" xfId="0" applyNumberFormat="1" applyFont="1" applyBorder="1" applyAlignment="1">
      <alignment horizontal="right" wrapText="1"/>
    </xf>
    <xf numFmtId="4" fontId="29" fillId="0" borderId="16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4" fontId="5" fillId="0" borderId="0" xfId="0" applyNumberFormat="1" applyFont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5" fillId="20" borderId="10" xfId="0" applyNumberFormat="1" applyFont="1" applyFill="1" applyBorder="1" applyAlignment="1">
      <alignment vertical="center"/>
    </xf>
    <xf numFmtId="0" fontId="0" fillId="20" borderId="0" xfId="0" applyFill="1" applyAlignment="1">
      <alignment/>
    </xf>
    <xf numFmtId="4" fontId="5" fillId="20" borderId="10" xfId="0" applyNumberFormat="1" applyFont="1" applyFill="1" applyBorder="1" applyAlignment="1">
      <alignment/>
    </xf>
    <xf numFmtId="0" fontId="5" fillId="20" borderId="0" xfId="0" applyFont="1" applyFill="1" applyAlignment="1">
      <alignment/>
    </xf>
    <xf numFmtId="0" fontId="1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3" fontId="5" fillId="20" borderId="26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20" borderId="26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49" fontId="34" fillId="0" borderId="28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right" vertical="center"/>
    </xf>
    <xf numFmtId="0" fontId="5" fillId="21" borderId="13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 wrapText="1"/>
    </xf>
    <xf numFmtId="3" fontId="3" fillId="20" borderId="13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top"/>
    </xf>
    <xf numFmtId="0" fontId="40" fillId="0" borderId="29" xfId="0" applyFont="1" applyBorder="1" applyAlignment="1">
      <alignment wrapText="1"/>
    </xf>
    <xf numFmtId="0" fontId="40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wrapText="1"/>
    </xf>
    <xf numFmtId="0" fontId="41" fillId="0" borderId="3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3" fillId="0" borderId="13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4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40" fillId="0" borderId="3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2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 indent="2"/>
    </xf>
    <xf numFmtId="4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0" borderId="31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center" vertical="center"/>
    </xf>
    <xf numFmtId="0" fontId="5" fillId="20" borderId="34" xfId="0" applyFont="1" applyFill="1" applyBorder="1" applyAlignment="1">
      <alignment horizontal="center" vertical="center" wrapText="1"/>
    </xf>
    <xf numFmtId="0" fontId="0" fillId="20" borderId="35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20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20" borderId="35" xfId="0" applyFont="1" applyFill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A1" sqref="A1:F1"/>
    </sheetView>
  </sheetViews>
  <sheetFormatPr defaultColWidth="9.25390625" defaultRowHeight="12.75"/>
  <cols>
    <col min="1" max="1" width="4.00390625" style="1" customWidth="1"/>
    <col min="2" max="2" width="6.375" style="1" customWidth="1"/>
    <col min="3" max="3" width="9.75390625" style="1" customWidth="1"/>
    <col min="4" max="4" width="23.25390625" style="1" customWidth="1"/>
    <col min="5" max="5" width="27.25390625" style="1" customWidth="1"/>
    <col min="6" max="6" width="20.625" style="1" customWidth="1"/>
    <col min="7" max="16384" width="9.25390625" style="1" customWidth="1"/>
  </cols>
  <sheetData>
    <row r="1" spans="1:6" ht="74.25" customHeight="1">
      <c r="A1" s="105" t="s">
        <v>72</v>
      </c>
      <c r="B1" s="105"/>
      <c r="C1" s="105"/>
      <c r="D1" s="105"/>
      <c r="E1" s="105"/>
      <c r="F1" s="105"/>
    </row>
    <row r="2" spans="5:6" ht="19.5" customHeight="1">
      <c r="E2" s="3"/>
      <c r="F2" s="3"/>
    </row>
    <row r="3" ht="12" customHeight="1" thickBot="1">
      <c r="F3" s="47" t="s">
        <v>3</v>
      </c>
    </row>
    <row r="4" spans="1:6" ht="37.5" customHeight="1">
      <c r="A4" s="49" t="s">
        <v>6</v>
      </c>
      <c r="B4" s="50" t="s">
        <v>0</v>
      </c>
      <c r="C4" s="50" t="s">
        <v>1</v>
      </c>
      <c r="D4" s="50" t="s">
        <v>2</v>
      </c>
      <c r="E4" s="50" t="s">
        <v>5</v>
      </c>
      <c r="F4" s="51" t="s">
        <v>4</v>
      </c>
    </row>
    <row r="5" spans="1:6" ht="7.5" customHeight="1">
      <c r="A5" s="52">
        <v>1</v>
      </c>
      <c r="B5" s="4">
        <v>2</v>
      </c>
      <c r="C5" s="4">
        <v>3</v>
      </c>
      <c r="D5" s="4">
        <v>4</v>
      </c>
      <c r="E5" s="4">
        <v>5</v>
      </c>
      <c r="F5" s="53">
        <v>6</v>
      </c>
    </row>
    <row r="6" spans="1:6" ht="30" customHeight="1">
      <c r="A6" s="54">
        <v>1</v>
      </c>
      <c r="B6" s="7">
        <v>801</v>
      </c>
      <c r="C6" s="7">
        <v>80117</v>
      </c>
      <c r="D6" s="11" t="s">
        <v>66</v>
      </c>
      <c r="E6" s="11" t="s">
        <v>10</v>
      </c>
      <c r="F6" s="55">
        <v>573040</v>
      </c>
    </row>
    <row r="7" spans="1:6" ht="30" customHeight="1">
      <c r="A7" s="54">
        <v>1</v>
      </c>
      <c r="B7" s="5">
        <v>801</v>
      </c>
      <c r="C7" s="7">
        <v>80120</v>
      </c>
      <c r="D7" s="6" t="s">
        <v>12</v>
      </c>
      <c r="E7" s="11" t="s">
        <v>10</v>
      </c>
      <c r="F7" s="55">
        <v>210432</v>
      </c>
    </row>
    <row r="8" spans="1:6" ht="19.5" customHeight="1" thickBot="1">
      <c r="A8" s="106" t="s">
        <v>7</v>
      </c>
      <c r="B8" s="107"/>
      <c r="C8" s="107"/>
      <c r="D8" s="107"/>
      <c r="E8" s="108"/>
      <c r="F8" s="56">
        <f>SUM(F6:F7)</f>
        <v>783472</v>
      </c>
    </row>
  </sheetData>
  <sheetProtection/>
  <mergeCells count="2">
    <mergeCell ref="A1:F1"/>
    <mergeCell ref="A8:E8"/>
  </mergeCells>
  <printOptions horizontalCentered="1"/>
  <pageMargins left="0.7086614173228347" right="0.7086614173228347" top="0.984251968503937" bottom="0.6889763779527559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XVI/155/2020                
  Rady Powiatu Choszczeńskiego 
z dnia 16 grudnia 2020 r.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8.25390625" style="0" customWidth="1"/>
    <col min="2" max="2" width="12.375" style="0" customWidth="1"/>
    <col min="3" max="3" width="10.25390625" style="0" bestFit="1" customWidth="1"/>
    <col min="4" max="4" width="13.75390625" style="0" customWidth="1"/>
    <col min="5" max="5" width="15.625" style="18" customWidth="1"/>
    <col min="6" max="6" width="14.375" style="0" customWidth="1"/>
    <col min="8" max="8" width="13.75390625" style="0" customWidth="1"/>
    <col min="9" max="9" width="9.25390625" style="0" bestFit="1" customWidth="1"/>
  </cols>
  <sheetData>
    <row r="1" ht="12.75">
      <c r="B1">
        <v>85395</v>
      </c>
    </row>
    <row r="2" ht="12.75">
      <c r="A2">
        <v>85395</v>
      </c>
    </row>
    <row r="3" spans="2:3" ht="12.75">
      <c r="B3">
        <v>2007</v>
      </c>
      <c r="C3">
        <v>2009</v>
      </c>
    </row>
    <row r="4" spans="1:5" ht="12.75">
      <c r="A4" t="s">
        <v>14</v>
      </c>
      <c r="B4" s="18">
        <v>927605</v>
      </c>
      <c r="C4" s="18">
        <v>54611</v>
      </c>
      <c r="D4" s="18">
        <f>SUM(B4:C4)</f>
        <v>982216</v>
      </c>
      <c r="E4" s="18">
        <v>982216</v>
      </c>
    </row>
    <row r="5" spans="1:12" ht="12.75">
      <c r="A5" t="s">
        <v>15</v>
      </c>
      <c r="B5" s="18">
        <v>289354</v>
      </c>
      <c r="C5" s="18">
        <v>51062</v>
      </c>
      <c r="D5" s="21">
        <f>SUM(B5:C5)</f>
        <v>340416</v>
      </c>
      <c r="E5" s="18">
        <v>340416</v>
      </c>
      <c r="H5">
        <v>7</v>
      </c>
      <c r="I5">
        <v>9</v>
      </c>
      <c r="K5">
        <v>7</v>
      </c>
      <c r="L5">
        <v>9</v>
      </c>
    </row>
    <row r="6" spans="1:12" ht="12.75">
      <c r="A6" t="s">
        <v>20</v>
      </c>
      <c r="B6" s="20">
        <v>32659</v>
      </c>
      <c r="D6" s="18">
        <v>32659</v>
      </c>
      <c r="H6" s="18">
        <v>532915</v>
      </c>
      <c r="I6" s="18">
        <v>31374</v>
      </c>
      <c r="K6">
        <v>21141.61</v>
      </c>
      <c r="L6">
        <v>3730.87</v>
      </c>
    </row>
    <row r="7" spans="1:12" ht="12.75">
      <c r="A7" t="s">
        <v>21</v>
      </c>
      <c r="B7" s="18">
        <f>PRODUCT(0.85,E7)</f>
        <v>475394.57899999997</v>
      </c>
      <c r="C7" s="18">
        <f>PRODUCT(0.15,E7)</f>
        <v>83893.161</v>
      </c>
      <c r="D7" s="18">
        <f>SUM(B7:C7)</f>
        <v>559287.74</v>
      </c>
      <c r="E7" s="18">
        <v>559287.74</v>
      </c>
      <c r="H7">
        <v>207240</v>
      </c>
      <c r="I7">
        <v>12201</v>
      </c>
      <c r="K7">
        <v>1741</v>
      </c>
      <c r="L7">
        <v>307</v>
      </c>
    </row>
    <row r="8" spans="8:12" ht="12.75">
      <c r="H8">
        <v>11928</v>
      </c>
      <c r="I8">
        <v>702</v>
      </c>
      <c r="K8">
        <v>3913.5</v>
      </c>
      <c r="L8">
        <v>690.83</v>
      </c>
    </row>
    <row r="9" spans="2:12" ht="12.75">
      <c r="B9" s="18">
        <f>SUM(B4:B8)</f>
        <v>1725012.579</v>
      </c>
      <c r="C9" s="18">
        <f>SUM(C4:C8)</f>
        <v>189566.161</v>
      </c>
      <c r="D9" s="18">
        <f>SUM(B9:C9)</f>
        <v>1914578.74</v>
      </c>
      <c r="E9" s="18">
        <f>SUM(E7,14925)</f>
        <v>574212.74</v>
      </c>
      <c r="H9">
        <v>37478</v>
      </c>
      <c r="I9">
        <v>2206</v>
      </c>
      <c r="K9">
        <v>560.79</v>
      </c>
      <c r="L9">
        <v>98.95</v>
      </c>
    </row>
    <row r="10" spans="8:12" ht="12.75">
      <c r="H10">
        <v>4106</v>
      </c>
      <c r="I10">
        <v>242</v>
      </c>
      <c r="K10">
        <v>3427.2</v>
      </c>
      <c r="L10">
        <v>604.8</v>
      </c>
    </row>
    <row r="11" spans="5:12" ht="12.75">
      <c r="E11" s="18">
        <f>SUM(E9,E4:E5,D6)</f>
        <v>1929503.74</v>
      </c>
      <c r="H11">
        <v>36180</v>
      </c>
      <c r="I11">
        <v>2130</v>
      </c>
      <c r="K11">
        <v>382.5</v>
      </c>
      <c r="L11">
        <v>67.5</v>
      </c>
    </row>
    <row r="12" spans="8:12" ht="12.75">
      <c r="H12">
        <v>16682</v>
      </c>
      <c r="I12">
        <v>982</v>
      </c>
      <c r="K12">
        <f>SUM(K6:K11)</f>
        <v>31166.600000000002</v>
      </c>
      <c r="L12">
        <f>SUM(L6:L11)</f>
        <v>5499.95</v>
      </c>
    </row>
    <row r="13" spans="1:9" ht="12.75">
      <c r="A13">
        <v>15013</v>
      </c>
      <c r="H13">
        <v>283</v>
      </c>
      <c r="I13">
        <v>17</v>
      </c>
    </row>
    <row r="14" spans="2:9" ht="12.75">
      <c r="B14">
        <v>2007</v>
      </c>
      <c r="C14">
        <v>2009</v>
      </c>
      <c r="H14">
        <v>72662</v>
      </c>
      <c r="I14">
        <v>4278</v>
      </c>
    </row>
    <row r="15" spans="1:9" ht="12.75">
      <c r="A15" t="s">
        <v>16</v>
      </c>
      <c r="B15" s="18">
        <v>326258.7</v>
      </c>
      <c r="C15" s="18">
        <v>57575.07</v>
      </c>
      <c r="D15" s="21">
        <f>SUM(B15:C15)</f>
        <v>383833.77</v>
      </c>
      <c r="E15" s="18">
        <v>383833.77</v>
      </c>
      <c r="H15">
        <v>2795</v>
      </c>
      <c r="I15">
        <v>165</v>
      </c>
    </row>
    <row r="16" spans="1:9" ht="12.75">
      <c r="A16" t="s">
        <v>17</v>
      </c>
      <c r="B16" s="18">
        <v>1225952.07</v>
      </c>
      <c r="C16" s="18">
        <v>216344.48</v>
      </c>
      <c r="D16" s="21">
        <f>SUM(B16:C16)</f>
        <v>1442296.55</v>
      </c>
      <c r="E16" s="18">
        <v>1442296.55</v>
      </c>
      <c r="H16">
        <v>5194</v>
      </c>
      <c r="I16">
        <v>306</v>
      </c>
    </row>
    <row r="17" spans="1:9" ht="12.75">
      <c r="A17" t="s">
        <v>20</v>
      </c>
      <c r="B17" s="18">
        <v>31166.6</v>
      </c>
      <c r="C17" s="18">
        <v>5499.95</v>
      </c>
      <c r="D17" s="21">
        <f>SUM(B17:C17)</f>
        <v>36666.549999999996</v>
      </c>
      <c r="H17">
        <v>142</v>
      </c>
      <c r="I17">
        <v>8</v>
      </c>
    </row>
    <row r="18" spans="2:9" ht="12.75">
      <c r="B18" s="18">
        <f>SUM(B15:B17)</f>
        <v>1583377.37</v>
      </c>
      <c r="C18" s="18">
        <f>SUM(C15:C17)</f>
        <v>279419.5</v>
      </c>
      <c r="D18" s="18">
        <f>SUM(B18:C18)</f>
        <v>1862796.87</v>
      </c>
      <c r="H18" s="18">
        <f>SUM(H6:H17)</f>
        <v>927605</v>
      </c>
      <c r="I18" s="18">
        <f>SUM(I6:I17)</f>
        <v>54611</v>
      </c>
    </row>
    <row r="19" spans="6:10" ht="12.75">
      <c r="F19" s="18">
        <v>1725012.58</v>
      </c>
      <c r="H19">
        <f>SUM(H7:H17)</f>
        <v>394690</v>
      </c>
      <c r="I19">
        <f>SUM(I7:I17)</f>
        <v>23237</v>
      </c>
      <c r="J19">
        <f>SUM(H19:I19)</f>
        <v>417927</v>
      </c>
    </row>
    <row r="20" ht="12.75">
      <c r="F20" s="18">
        <v>189566.16</v>
      </c>
    </row>
    <row r="21" ht="12.75">
      <c r="F21" s="18">
        <f>SUM(F19:F20)</f>
        <v>1914578.74</v>
      </c>
    </row>
    <row r="22" spans="4:8" ht="12.75">
      <c r="D22">
        <v>14924.5</v>
      </c>
      <c r="E22" s="18" t="s">
        <v>23</v>
      </c>
      <c r="H22" s="18">
        <v>1914578.74</v>
      </c>
    </row>
    <row r="23" ht="12.75">
      <c r="H23" s="18">
        <v>14925</v>
      </c>
    </row>
    <row r="24" spans="5:8" ht="12.75">
      <c r="E24" s="18" t="s">
        <v>22</v>
      </c>
      <c r="F24" s="20">
        <v>417927</v>
      </c>
      <c r="H24" s="18">
        <f>SUM(H22:H23)</f>
        <v>1929503.74</v>
      </c>
    </row>
    <row r="25" ht="12.75">
      <c r="F25">
        <v>564289</v>
      </c>
    </row>
    <row r="26" ht="12.75">
      <c r="F26">
        <f>SUM(F24:F25)</f>
        <v>982216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1.75390625" style="0" bestFit="1" customWidth="1"/>
  </cols>
  <sheetData>
    <row r="2" ht="12.75">
      <c r="A2" t="s">
        <v>24</v>
      </c>
    </row>
    <row r="3" spans="1:2" ht="12.75">
      <c r="A3">
        <v>70005</v>
      </c>
      <c r="B3" s="22">
        <f>SUM(B4:B7)</f>
        <v>6715500</v>
      </c>
    </row>
    <row r="4" spans="2:3" ht="12.75">
      <c r="B4" s="18">
        <v>2660000</v>
      </c>
      <c r="C4" t="s">
        <v>27</v>
      </c>
    </row>
    <row r="5" spans="2:3" ht="12.75">
      <c r="B5" s="18">
        <v>3000000</v>
      </c>
      <c r="C5" t="s">
        <v>26</v>
      </c>
    </row>
    <row r="6" spans="2:3" ht="12.75">
      <c r="B6" s="18">
        <v>55500</v>
      </c>
      <c r="C6" t="s">
        <v>25</v>
      </c>
    </row>
    <row r="7" spans="2:3" ht="12.75">
      <c r="B7" s="18">
        <v>1000000</v>
      </c>
      <c r="C7" t="s">
        <v>30</v>
      </c>
    </row>
    <row r="8" spans="1:3" ht="12.75">
      <c r="A8">
        <v>71095</v>
      </c>
      <c r="B8" s="18">
        <v>10000</v>
      </c>
      <c r="C8" s="18" t="s">
        <v>28</v>
      </c>
    </row>
    <row r="9" ht="12.75">
      <c r="B9" s="18"/>
    </row>
    <row r="10" spans="1:3" ht="12.75">
      <c r="A10">
        <v>75020</v>
      </c>
      <c r="B10" s="18">
        <v>31000</v>
      </c>
      <c r="C10" t="s">
        <v>29</v>
      </c>
    </row>
    <row r="11" ht="12.75">
      <c r="B11" s="18"/>
    </row>
    <row r="12" ht="12.75">
      <c r="B12" s="18"/>
    </row>
    <row r="13" spans="1:2" ht="12.75">
      <c r="A13">
        <v>85202</v>
      </c>
      <c r="B13" s="18">
        <v>200000</v>
      </c>
    </row>
    <row r="15" ht="12.75">
      <c r="B15" s="18">
        <f>SUM(B3,B8,B10,B13)</f>
        <v>6956500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Layout" zoomScaleSheetLayoutView="100" workbookViewId="0" topLeftCell="A1">
      <selection activeCell="C42" sqref="C42"/>
    </sheetView>
  </sheetViews>
  <sheetFormatPr defaultColWidth="9.25390625" defaultRowHeight="12.75"/>
  <cols>
    <col min="1" max="1" width="4.00390625" style="1" customWidth="1"/>
    <col min="2" max="2" width="6.375" style="1" customWidth="1"/>
    <col min="3" max="3" width="9.75390625" style="1" customWidth="1"/>
    <col min="4" max="4" width="19.625" style="1" customWidth="1"/>
    <col min="5" max="5" width="28.75390625" style="1" customWidth="1"/>
    <col min="6" max="6" width="22.375" style="1" customWidth="1"/>
    <col min="7" max="16384" width="9.25390625" style="1" customWidth="1"/>
  </cols>
  <sheetData>
    <row r="1" spans="1:6" ht="80.25" customHeight="1">
      <c r="A1" s="105" t="s">
        <v>75</v>
      </c>
      <c r="B1" s="105"/>
      <c r="C1" s="105"/>
      <c r="D1" s="105"/>
      <c r="E1" s="105"/>
      <c r="F1" s="105"/>
    </row>
    <row r="2" spans="5:6" ht="19.5" customHeight="1">
      <c r="E2" s="3"/>
      <c r="F2" s="3"/>
    </row>
    <row r="3" ht="9" customHeight="1" thickBot="1">
      <c r="F3" s="46" t="s">
        <v>3</v>
      </c>
    </row>
    <row r="4" spans="1:6" ht="37.5" customHeight="1">
      <c r="A4" s="49" t="s">
        <v>6</v>
      </c>
      <c r="B4" s="50" t="s">
        <v>0</v>
      </c>
      <c r="C4" s="50" t="s">
        <v>1</v>
      </c>
      <c r="D4" s="109" t="s">
        <v>33</v>
      </c>
      <c r="E4" s="110"/>
      <c r="F4" s="51" t="s">
        <v>4</v>
      </c>
    </row>
    <row r="5" spans="1:6" ht="7.5" customHeight="1">
      <c r="A5" s="52">
        <v>1</v>
      </c>
      <c r="B5" s="4">
        <v>2</v>
      </c>
      <c r="C5" s="4">
        <v>3</v>
      </c>
      <c r="D5" s="23"/>
      <c r="E5" s="24"/>
      <c r="F5" s="53">
        <v>6</v>
      </c>
    </row>
    <row r="6" spans="1:6" s="2" customFormat="1" ht="30" customHeight="1">
      <c r="A6" s="41">
        <v>1</v>
      </c>
      <c r="B6" s="93">
        <v>853</v>
      </c>
      <c r="C6" s="93">
        <v>85311</v>
      </c>
      <c r="D6" s="111" t="s">
        <v>81</v>
      </c>
      <c r="E6" s="112"/>
      <c r="F6" s="80">
        <v>68320</v>
      </c>
    </row>
    <row r="7" spans="1:6" s="2" customFormat="1" ht="30" customHeight="1">
      <c r="A7" s="41">
        <v>1</v>
      </c>
      <c r="B7" s="93">
        <v>921</v>
      </c>
      <c r="C7" s="93">
        <v>92116</v>
      </c>
      <c r="D7" s="111" t="s">
        <v>34</v>
      </c>
      <c r="E7" s="112"/>
      <c r="F7" s="80">
        <v>61242</v>
      </c>
    </row>
    <row r="8" spans="1:6" ht="27.75" customHeight="1">
      <c r="A8" s="113" t="s">
        <v>7</v>
      </c>
      <c r="B8" s="113"/>
      <c r="C8" s="113"/>
      <c r="D8" s="113"/>
      <c r="E8" s="113"/>
      <c r="F8" s="25">
        <f>SUM(F6:F7)</f>
        <v>129562</v>
      </c>
    </row>
  </sheetData>
  <sheetProtection/>
  <mergeCells count="5">
    <mergeCell ref="A1:F1"/>
    <mergeCell ref="D4:E4"/>
    <mergeCell ref="D6:E6"/>
    <mergeCell ref="A8:E8"/>
    <mergeCell ref="D7:E7"/>
  </mergeCells>
  <printOptions horizontalCentered="1"/>
  <pageMargins left="0.7086614173228347" right="0.7086614173228347" top="0.984251968503937" bottom="0.6889763779527559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XVI/155/2020            
  Rady Powiatu Choszczeńskiego 
z dnia 16 grudnia 2020 r.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Layout" zoomScaleSheetLayoutView="100" workbookViewId="0" topLeftCell="A1">
      <selection activeCell="G11" sqref="G11"/>
    </sheetView>
  </sheetViews>
  <sheetFormatPr defaultColWidth="9.25390625" defaultRowHeight="12.75"/>
  <cols>
    <col min="1" max="1" width="4.00390625" style="1" customWidth="1"/>
    <col min="2" max="2" width="6.375" style="1" customWidth="1"/>
    <col min="3" max="3" width="9.75390625" style="1" customWidth="1"/>
    <col min="4" max="4" width="19.625" style="1" customWidth="1"/>
    <col min="5" max="5" width="28.75390625" style="1" customWidth="1"/>
    <col min="6" max="6" width="22.375" style="1" customWidth="1"/>
    <col min="7" max="16384" width="9.25390625" style="1" customWidth="1"/>
  </cols>
  <sheetData>
    <row r="1" spans="1:6" ht="66" customHeight="1">
      <c r="A1" s="105" t="s">
        <v>74</v>
      </c>
      <c r="B1" s="105"/>
      <c r="C1" s="105"/>
      <c r="D1" s="105"/>
      <c r="E1" s="105"/>
      <c r="F1" s="105"/>
    </row>
    <row r="2" spans="5:6" ht="19.5" customHeight="1">
      <c r="E2" s="3"/>
      <c r="F2" s="3"/>
    </row>
    <row r="3" spans="5:6" ht="19.5" customHeight="1">
      <c r="E3" s="3"/>
      <c r="F3" s="3"/>
    </row>
    <row r="4" spans="5:6" ht="19.5" customHeight="1">
      <c r="E4" s="3"/>
      <c r="F4" s="3"/>
    </row>
    <row r="5" ht="9" customHeight="1" thickBot="1">
      <c r="F5" s="47" t="s">
        <v>3</v>
      </c>
    </row>
    <row r="6" spans="1:6" ht="37.5" customHeight="1">
      <c r="A6" s="49" t="s">
        <v>6</v>
      </c>
      <c r="B6" s="50" t="s">
        <v>0</v>
      </c>
      <c r="C6" s="50" t="s">
        <v>1</v>
      </c>
      <c r="D6" s="50" t="s">
        <v>2</v>
      </c>
      <c r="E6" s="50" t="s">
        <v>5</v>
      </c>
      <c r="F6" s="51" t="s">
        <v>4</v>
      </c>
    </row>
    <row r="7" spans="1:6" ht="7.5" customHeight="1">
      <c r="A7" s="52">
        <v>1</v>
      </c>
      <c r="B7" s="4">
        <v>2</v>
      </c>
      <c r="C7" s="4">
        <v>3</v>
      </c>
      <c r="D7" s="4">
        <v>4</v>
      </c>
      <c r="E7" s="4">
        <v>5</v>
      </c>
      <c r="F7" s="53">
        <v>6</v>
      </c>
    </row>
    <row r="8" spans="1:6" ht="45" customHeight="1">
      <c r="A8" s="57">
        <v>1</v>
      </c>
      <c r="B8" s="41">
        <v>801</v>
      </c>
      <c r="C8" s="41">
        <v>80120</v>
      </c>
      <c r="D8" s="42" t="s">
        <v>12</v>
      </c>
      <c r="E8" s="43" t="s">
        <v>31</v>
      </c>
      <c r="F8" s="58">
        <v>130716</v>
      </c>
    </row>
    <row r="9" spans="1:7" ht="30" customHeight="1">
      <c r="A9" s="57">
        <v>2</v>
      </c>
      <c r="B9" s="41">
        <v>801</v>
      </c>
      <c r="C9" s="41">
        <v>80120</v>
      </c>
      <c r="D9" s="42" t="s">
        <v>12</v>
      </c>
      <c r="E9" s="42" t="s">
        <v>9</v>
      </c>
      <c r="F9" s="58">
        <v>85422</v>
      </c>
      <c r="G9" s="44"/>
    </row>
    <row r="10" spans="1:6" ht="30" customHeight="1">
      <c r="A10" s="57">
        <v>3</v>
      </c>
      <c r="B10" s="41">
        <v>801</v>
      </c>
      <c r="C10" s="41">
        <v>80116</v>
      </c>
      <c r="D10" s="42" t="s">
        <v>68</v>
      </c>
      <c r="E10" s="42" t="s">
        <v>9</v>
      </c>
      <c r="F10" s="58">
        <v>679394</v>
      </c>
    </row>
    <row r="11" spans="1:7" ht="30" customHeight="1">
      <c r="A11" s="57">
        <v>4</v>
      </c>
      <c r="B11" s="41">
        <v>801</v>
      </c>
      <c r="C11" s="41">
        <v>80116</v>
      </c>
      <c r="D11" s="42" t="s">
        <v>68</v>
      </c>
      <c r="E11" s="43" t="s">
        <v>32</v>
      </c>
      <c r="F11" s="58">
        <v>540209</v>
      </c>
      <c r="G11" s="44"/>
    </row>
    <row r="12" spans="1:11" ht="25.5" customHeight="1" thickBot="1">
      <c r="A12" s="106" t="s">
        <v>7</v>
      </c>
      <c r="B12" s="107"/>
      <c r="C12" s="107"/>
      <c r="D12" s="107"/>
      <c r="E12" s="108"/>
      <c r="F12" s="59">
        <f>SUM(F8:F11)</f>
        <v>1435741</v>
      </c>
      <c r="K12" s="1">
        <v>8</v>
      </c>
    </row>
    <row r="18" ht="12.75">
      <c r="F18" s="44"/>
    </row>
  </sheetData>
  <sheetProtection/>
  <mergeCells count="2">
    <mergeCell ref="A1:F1"/>
    <mergeCell ref="A12:E12"/>
  </mergeCells>
  <printOptions horizontalCentered="1"/>
  <pageMargins left="0.7086614173228347" right="0.7086614173228347" top="0.984251968503937" bottom="0.6889763779527559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XVI/155/2020               
  Rady Powiatu Choszczeńskiego 
z dnia 16 grudnia 2020 r.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SheetLayoutView="100" workbookViewId="0" topLeftCell="F1">
      <selection activeCell="L2" sqref="L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0.625" style="0" customWidth="1"/>
    <col min="5" max="5" width="25.00390625" style="0" customWidth="1"/>
  </cols>
  <sheetData>
    <row r="1" spans="1:5" ht="28.5" customHeight="1">
      <c r="A1" s="1"/>
      <c r="B1" s="1"/>
      <c r="C1" s="1"/>
      <c r="D1" s="1"/>
      <c r="E1" s="10"/>
    </row>
    <row r="2" spans="1:5" ht="60.75" customHeight="1">
      <c r="A2" s="105" t="s">
        <v>73</v>
      </c>
      <c r="B2" s="105"/>
      <c r="C2" s="105"/>
      <c r="D2" s="105"/>
      <c r="E2" s="105"/>
    </row>
    <row r="3" spans="1:5" ht="36" customHeight="1" thickBot="1">
      <c r="A3" s="115" t="s">
        <v>82</v>
      </c>
      <c r="B3" s="115"/>
      <c r="C3" s="115"/>
      <c r="D3" s="115"/>
      <c r="E3" s="48" t="s">
        <v>3</v>
      </c>
    </row>
    <row r="4" spans="1:5" ht="39" customHeight="1" thickBot="1">
      <c r="A4" s="70" t="s">
        <v>6</v>
      </c>
      <c r="B4" s="70" t="s">
        <v>0</v>
      </c>
      <c r="C4" s="70" t="s">
        <v>1</v>
      </c>
      <c r="D4" s="70" t="s">
        <v>11</v>
      </c>
      <c r="E4" s="71" t="s">
        <v>4</v>
      </c>
    </row>
    <row r="5" spans="1:5" s="8" customFormat="1" ht="13.5" customHeight="1" thickBot="1">
      <c r="A5" s="72">
        <v>1</v>
      </c>
      <c r="B5" s="72">
        <v>2</v>
      </c>
      <c r="C5" s="72">
        <v>3</v>
      </c>
      <c r="D5" s="72">
        <v>4</v>
      </c>
      <c r="E5" s="72">
        <v>5</v>
      </c>
    </row>
    <row r="6" spans="1:5" s="88" customFormat="1" ht="29.25" customHeight="1" thickBot="1">
      <c r="A6" s="86" t="s">
        <v>40</v>
      </c>
      <c r="B6" s="86">
        <v>755</v>
      </c>
      <c r="C6" s="86"/>
      <c r="D6" s="84" t="s">
        <v>77</v>
      </c>
      <c r="E6" s="87">
        <v>64020</v>
      </c>
    </row>
    <row r="7" spans="1:5" s="8" customFormat="1" ht="29.25" customHeight="1" thickBot="1">
      <c r="A7" s="73"/>
      <c r="B7" s="73"/>
      <c r="C7" s="73">
        <v>75515</v>
      </c>
      <c r="D7" s="82" t="s">
        <v>78</v>
      </c>
      <c r="E7" s="77">
        <v>64020</v>
      </c>
    </row>
    <row r="8" spans="1:5" s="91" customFormat="1" ht="27.75" customHeight="1" thickBot="1">
      <c r="A8" s="89">
        <v>2</v>
      </c>
      <c r="B8" s="89">
        <v>900</v>
      </c>
      <c r="C8" s="89"/>
      <c r="D8" s="83" t="s">
        <v>59</v>
      </c>
      <c r="E8" s="90">
        <v>10000</v>
      </c>
    </row>
    <row r="9" spans="1:5" s="8" customFormat="1" ht="27.75" customHeight="1" thickBot="1">
      <c r="A9" s="76"/>
      <c r="B9" s="76"/>
      <c r="C9" s="76">
        <v>90095</v>
      </c>
      <c r="D9" s="81" t="s">
        <v>60</v>
      </c>
      <c r="E9" s="79">
        <v>10000</v>
      </c>
    </row>
    <row r="10" spans="1:5" s="88" customFormat="1" ht="29.25" customHeight="1" thickBot="1">
      <c r="A10" s="86">
        <v>3</v>
      </c>
      <c r="B10" s="89">
        <v>921</v>
      </c>
      <c r="C10" s="89"/>
      <c r="D10" s="84" t="s">
        <v>79</v>
      </c>
      <c r="E10" s="87">
        <v>13000</v>
      </c>
    </row>
    <row r="11" spans="1:5" s="85" customFormat="1" ht="29.25" customHeight="1" thickBot="1">
      <c r="A11" s="73"/>
      <c r="B11" s="76"/>
      <c r="C11" s="76">
        <v>92195</v>
      </c>
      <c r="D11" s="82" t="s">
        <v>60</v>
      </c>
      <c r="E11" s="77">
        <v>13000</v>
      </c>
    </row>
    <row r="12" spans="1:5" s="88" customFormat="1" ht="29.25" customHeight="1" thickBot="1">
      <c r="A12" s="86">
        <v>4</v>
      </c>
      <c r="B12" s="86">
        <v>926</v>
      </c>
      <c r="C12" s="86"/>
      <c r="D12" s="92" t="s">
        <v>80</v>
      </c>
      <c r="E12" s="87">
        <v>65000</v>
      </c>
    </row>
    <row r="13" spans="1:6" s="13" customFormat="1" ht="31.5" customHeight="1" thickBot="1">
      <c r="A13" s="73"/>
      <c r="C13" s="73">
        <v>92605</v>
      </c>
      <c r="D13" s="78" t="s">
        <v>13</v>
      </c>
      <c r="E13" s="74">
        <v>65000</v>
      </c>
      <c r="F13" s="40"/>
    </row>
    <row r="14" spans="1:7" s="12" customFormat="1" ht="30" customHeight="1" thickBot="1">
      <c r="A14" s="114" t="s">
        <v>7</v>
      </c>
      <c r="B14" s="114"/>
      <c r="C14" s="114"/>
      <c r="D14" s="114"/>
      <c r="E14" s="75">
        <f>SUM(E6,E8,E10,E12)</f>
        <v>152020</v>
      </c>
      <c r="G14" s="13"/>
    </row>
    <row r="15" spans="1:5" ht="30" customHeight="1">
      <c r="A15" s="1"/>
      <c r="B15" s="1"/>
      <c r="C15" s="1"/>
      <c r="D15" s="1"/>
      <c r="E15" s="1"/>
    </row>
    <row r="16" spans="1:5" ht="30" customHeight="1">
      <c r="A16" s="9"/>
      <c r="B16" s="1"/>
      <c r="C16" s="1"/>
      <c r="D16" s="1"/>
      <c r="E16" s="1"/>
    </row>
    <row r="17" spans="1:5" ht="30" customHeight="1" thickBot="1">
      <c r="A17" s="115" t="s">
        <v>83</v>
      </c>
      <c r="B17" s="115"/>
      <c r="C17" s="115"/>
      <c r="D17" s="115"/>
      <c r="E17" s="48" t="s">
        <v>3</v>
      </c>
    </row>
    <row r="18" spans="1:5" ht="13.5" thickBot="1">
      <c r="A18" s="70" t="s">
        <v>6</v>
      </c>
      <c r="B18" s="70" t="s">
        <v>0</v>
      </c>
      <c r="C18" s="70" t="s">
        <v>1</v>
      </c>
      <c r="D18" s="70" t="s">
        <v>11</v>
      </c>
      <c r="E18" s="71" t="s">
        <v>4</v>
      </c>
    </row>
    <row r="19" spans="1:5" ht="13.5" thickBot="1">
      <c r="A19" s="72">
        <v>1</v>
      </c>
      <c r="B19" s="72">
        <v>2</v>
      </c>
      <c r="C19" s="72">
        <v>3</v>
      </c>
      <c r="D19" s="72">
        <v>4</v>
      </c>
      <c r="E19" s="72">
        <v>5</v>
      </c>
    </row>
    <row r="20" spans="1:5" ht="26.25" thickBot="1">
      <c r="A20" s="86" t="s">
        <v>40</v>
      </c>
      <c r="B20" s="86">
        <v>921</v>
      </c>
      <c r="C20" s="86"/>
      <c r="D20" s="84" t="s">
        <v>79</v>
      </c>
      <c r="E20" s="87">
        <v>50000</v>
      </c>
    </row>
    <row r="21" spans="1:5" ht="13.5" thickBot="1">
      <c r="A21" s="73"/>
      <c r="B21" s="73"/>
      <c r="C21" s="73">
        <v>92120</v>
      </c>
      <c r="D21" s="94" t="s">
        <v>84</v>
      </c>
      <c r="E21" s="77">
        <v>50000</v>
      </c>
    </row>
    <row r="22" spans="1:7" s="12" customFormat="1" ht="30" customHeight="1" thickBot="1">
      <c r="A22" s="114" t="s">
        <v>7</v>
      </c>
      <c r="B22" s="114"/>
      <c r="C22" s="114"/>
      <c r="D22" s="114"/>
      <c r="E22" s="75">
        <f>E20</f>
        <v>50000</v>
      </c>
      <c r="G22" s="13"/>
    </row>
  </sheetData>
  <sheetProtection/>
  <mergeCells count="5">
    <mergeCell ref="A22:D22"/>
    <mergeCell ref="A2:E2"/>
    <mergeCell ref="A14:D14"/>
    <mergeCell ref="A3:D3"/>
    <mergeCell ref="A17:D17"/>
  </mergeCells>
  <printOptions horizontalCentered="1"/>
  <pageMargins left="0.7086614173228347" right="0.7086614173228347" top="0.984251968503937" bottom="0.6889763779527559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XVI/155/2020                
  Rady Powiatu Choszczeńskiego 
z dnia 16 grudnia 2020 r.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Layout" zoomScaleSheetLayoutView="100" workbookViewId="0" topLeftCell="A1">
      <selection activeCell="D22" sqref="D22"/>
    </sheetView>
  </sheetViews>
  <sheetFormatPr defaultColWidth="9.00390625" defaultRowHeight="12.75"/>
  <cols>
    <col min="1" max="1" width="3.75390625" style="0" customWidth="1"/>
    <col min="2" max="2" width="55.625" style="0" customWidth="1"/>
    <col min="3" max="3" width="15.375" style="0" customWidth="1"/>
    <col min="4" max="5" width="14.25390625" style="0" customWidth="1"/>
    <col min="6" max="6" width="11.75390625" style="0" customWidth="1"/>
    <col min="7" max="7" width="17.375" style="0" customWidth="1"/>
  </cols>
  <sheetData>
    <row r="1" spans="1:7" ht="48" customHeight="1">
      <c r="A1" s="105" t="s">
        <v>70</v>
      </c>
      <c r="B1" s="117"/>
      <c r="C1" s="117"/>
      <c r="D1" s="117"/>
      <c r="E1" s="117"/>
      <c r="F1" s="117"/>
      <c r="G1" s="118"/>
    </row>
    <row r="2" spans="1:7" ht="21" customHeight="1">
      <c r="A2" s="1"/>
      <c r="B2" s="1"/>
      <c r="C2" s="1"/>
      <c r="D2" s="1"/>
      <c r="E2" s="1"/>
      <c r="F2" s="1"/>
      <c r="G2" s="1"/>
    </row>
    <row r="3" spans="1:7" s="26" customFormat="1" ht="30" customHeight="1">
      <c r="A3" s="113"/>
      <c r="B3" s="113" t="s">
        <v>35</v>
      </c>
      <c r="C3" s="119" t="s">
        <v>36</v>
      </c>
      <c r="D3" s="119" t="s">
        <v>37</v>
      </c>
      <c r="E3" s="119" t="s">
        <v>38</v>
      </c>
      <c r="F3" s="119" t="s">
        <v>39</v>
      </c>
      <c r="G3" s="119" t="s">
        <v>71</v>
      </c>
    </row>
    <row r="4" spans="1:7" s="26" customFormat="1" ht="12" customHeight="1">
      <c r="A4" s="113"/>
      <c r="B4" s="113"/>
      <c r="C4" s="119"/>
      <c r="D4" s="119"/>
      <c r="E4" s="119"/>
      <c r="F4" s="119"/>
      <c r="G4" s="119"/>
    </row>
    <row r="5" spans="1:7" s="26" customFormat="1" ht="18" customHeight="1">
      <c r="A5" s="113"/>
      <c r="B5" s="113"/>
      <c r="C5" s="119"/>
      <c r="D5" s="119"/>
      <c r="E5" s="119"/>
      <c r="F5" s="119"/>
      <c r="G5" s="119"/>
    </row>
    <row r="6" spans="1:7" s="26" customFormat="1" ht="42" customHeight="1">
      <c r="A6" s="113"/>
      <c r="B6" s="113"/>
      <c r="C6" s="119"/>
      <c r="D6" s="119"/>
      <c r="E6" s="119"/>
      <c r="F6" s="119"/>
      <c r="G6" s="119"/>
    </row>
    <row r="7" spans="1:7" ht="12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19.5" customHeight="1">
      <c r="A8" s="99" t="s">
        <v>40</v>
      </c>
      <c r="B8" s="100" t="s">
        <v>41</v>
      </c>
      <c r="C8" s="101">
        <v>0</v>
      </c>
      <c r="D8" s="101">
        <v>109123</v>
      </c>
      <c r="E8" s="102">
        <v>109123</v>
      </c>
      <c r="F8" s="101">
        <v>0</v>
      </c>
      <c r="G8" s="101">
        <v>0</v>
      </c>
    </row>
    <row r="9" spans="1:7" ht="33" customHeight="1">
      <c r="A9" s="99" t="s">
        <v>42</v>
      </c>
      <c r="B9" s="103" t="s">
        <v>43</v>
      </c>
      <c r="C9" s="101">
        <v>0</v>
      </c>
      <c r="D9" s="104">
        <v>80303</v>
      </c>
      <c r="E9" s="102">
        <v>80303</v>
      </c>
      <c r="F9" s="101">
        <v>0</v>
      </c>
      <c r="G9" s="101">
        <v>0</v>
      </c>
    </row>
    <row r="10" spans="1:7" ht="28.5" customHeight="1">
      <c r="A10" s="99" t="s">
        <v>44</v>
      </c>
      <c r="B10" s="103" t="s">
        <v>45</v>
      </c>
      <c r="C10" s="101">
        <v>0</v>
      </c>
      <c r="D10" s="104">
        <v>80000</v>
      </c>
      <c r="E10" s="102">
        <v>80000</v>
      </c>
      <c r="F10" s="101">
        <v>0</v>
      </c>
      <c r="G10" s="101">
        <v>0</v>
      </c>
    </row>
    <row r="11" spans="1:7" s="28" customFormat="1" ht="19.5" customHeight="1">
      <c r="A11" s="116" t="s">
        <v>7</v>
      </c>
      <c r="B11" s="116"/>
      <c r="C11" s="25">
        <v>0</v>
      </c>
      <c r="D11" s="25">
        <f>SUM(D8:D10)</f>
        <v>269426</v>
      </c>
      <c r="E11" s="25">
        <f>SUM(E8:E10)</f>
        <v>269426</v>
      </c>
      <c r="F11" s="25">
        <v>0</v>
      </c>
      <c r="G11" s="27"/>
    </row>
    <row r="12" ht="4.5" customHeight="1"/>
    <row r="13" ht="12.75" customHeight="1">
      <c r="A13" s="29"/>
    </row>
    <row r="14" ht="12.75">
      <c r="A14" s="29"/>
    </row>
  </sheetData>
  <sheetProtection/>
  <mergeCells count="9">
    <mergeCell ref="A11:B11"/>
    <mergeCell ref="A1:G1"/>
    <mergeCell ref="A3:A6"/>
    <mergeCell ref="B3:B6"/>
    <mergeCell ref="C3:C6"/>
    <mergeCell ref="D3:D6"/>
    <mergeCell ref="E3:E6"/>
    <mergeCell ref="F3:F6"/>
    <mergeCell ref="G3:G6"/>
  </mergeCells>
  <printOptions horizontalCentered="1"/>
  <pageMargins left="0.7086614173228347" right="0.7086614173228347" top="0.984251968503937" bottom="0.6889763779527559" header="0.5118110236220472" footer="0.5118110236220472"/>
  <pageSetup horizontalDpi="600" verticalDpi="600" orientation="landscape" paperSize="9" scale="85" r:id="rId1"/>
  <headerFooter alignWithMargins="0">
    <oddHeader xml:space="preserve">&amp;RZałącznik nr &amp;A
do uchwały Nr XVI/155/2020                   
  Rady Powiatu Choszczeńskiego 
z dnia 16 grudnia 2020 r.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view="pageLayout" zoomScaleSheetLayoutView="100" workbookViewId="0" topLeftCell="A1">
      <selection activeCell="L7" sqref="L7"/>
    </sheetView>
  </sheetViews>
  <sheetFormatPr defaultColWidth="9.25390625" defaultRowHeight="12.75"/>
  <cols>
    <col min="1" max="1" width="6.375" style="45" customWidth="1"/>
    <col min="2" max="2" width="9.75390625" style="45" customWidth="1"/>
    <col min="3" max="3" width="7.25390625" style="45" customWidth="1"/>
    <col min="4" max="4" width="19.625" style="45" customWidth="1"/>
    <col min="5" max="5" width="27.00390625" style="45" customWidth="1"/>
    <col min="6" max="6" width="22.375" style="45" customWidth="1"/>
    <col min="7" max="16384" width="9.25390625" style="45" customWidth="1"/>
  </cols>
  <sheetData>
    <row r="1" spans="1:6" ht="69.75" customHeight="1">
      <c r="A1" s="105" t="s">
        <v>69</v>
      </c>
      <c r="B1" s="105"/>
      <c r="C1" s="105"/>
      <c r="D1" s="105"/>
      <c r="E1" s="105"/>
      <c r="F1" s="105"/>
    </row>
    <row r="2" spans="5:6" ht="19.5" customHeight="1">
      <c r="E2" s="3"/>
      <c r="F2" s="3"/>
    </row>
    <row r="3" ht="12" customHeight="1" thickBot="1">
      <c r="F3" s="47" t="s">
        <v>3</v>
      </c>
    </row>
    <row r="4" spans="1:6" ht="37.5" customHeight="1">
      <c r="A4" s="49" t="s">
        <v>0</v>
      </c>
      <c r="B4" s="50" t="s">
        <v>1</v>
      </c>
      <c r="C4" s="50" t="s">
        <v>8</v>
      </c>
      <c r="D4" s="109" t="s">
        <v>35</v>
      </c>
      <c r="E4" s="122"/>
      <c r="F4" s="51" t="s">
        <v>46</v>
      </c>
    </row>
    <row r="5" spans="1:6" ht="7.5" customHeight="1">
      <c r="A5" s="52">
        <v>1</v>
      </c>
      <c r="B5" s="4">
        <v>2</v>
      </c>
      <c r="C5" s="4">
        <v>3</v>
      </c>
      <c r="D5" s="23"/>
      <c r="E5" s="24"/>
      <c r="F5" s="53">
        <v>6</v>
      </c>
    </row>
    <row r="6" spans="1:6" s="30" customFormat="1" ht="30" customHeight="1">
      <c r="A6" s="127" t="s">
        <v>47</v>
      </c>
      <c r="B6" s="128"/>
      <c r="C6" s="128"/>
      <c r="D6" s="128"/>
      <c r="E6" s="128"/>
      <c r="F6" s="129"/>
    </row>
    <row r="7" spans="1:6" s="34" customFormat="1" ht="66.75" customHeight="1">
      <c r="A7" s="60">
        <v>756</v>
      </c>
      <c r="B7" s="31"/>
      <c r="C7" s="31"/>
      <c r="D7" s="125" t="s">
        <v>48</v>
      </c>
      <c r="E7" s="125"/>
      <c r="F7" s="61">
        <v>3500</v>
      </c>
    </row>
    <row r="8" spans="1:12" s="32" customFormat="1" ht="30" customHeight="1">
      <c r="A8" s="62"/>
      <c r="B8" s="37">
        <v>75618</v>
      </c>
      <c r="C8" s="38"/>
      <c r="D8" s="126" t="s">
        <v>49</v>
      </c>
      <c r="E8" s="126"/>
      <c r="F8" s="63">
        <v>3500</v>
      </c>
      <c r="L8" s="33"/>
    </row>
    <row r="9" spans="1:6" s="36" customFormat="1" ht="35.25" customHeight="1">
      <c r="A9" s="64"/>
      <c r="B9" s="39"/>
      <c r="C9" s="35" t="s">
        <v>51</v>
      </c>
      <c r="D9" s="123" t="s">
        <v>50</v>
      </c>
      <c r="E9" s="124"/>
      <c r="F9" s="65">
        <v>3500</v>
      </c>
    </row>
    <row r="10" spans="1:6" s="30" customFormat="1" ht="30" customHeight="1">
      <c r="A10" s="127" t="s">
        <v>52</v>
      </c>
      <c r="B10" s="128"/>
      <c r="C10" s="128"/>
      <c r="D10" s="128"/>
      <c r="E10" s="128"/>
      <c r="F10" s="129"/>
    </row>
    <row r="11" spans="1:6" s="32" customFormat="1" ht="30" customHeight="1">
      <c r="A11" s="62">
        <v>600</v>
      </c>
      <c r="B11" s="31"/>
      <c r="C11" s="31"/>
      <c r="D11" s="125" t="s">
        <v>53</v>
      </c>
      <c r="E11" s="125"/>
      <c r="F11" s="61">
        <v>3500</v>
      </c>
    </row>
    <row r="12" spans="1:12" s="32" customFormat="1" ht="30" customHeight="1">
      <c r="A12" s="62"/>
      <c r="B12" s="37">
        <v>60004</v>
      </c>
      <c r="C12" s="38"/>
      <c r="D12" s="126" t="s">
        <v>67</v>
      </c>
      <c r="E12" s="126"/>
      <c r="F12" s="63">
        <v>3500</v>
      </c>
      <c r="L12" s="33"/>
    </row>
    <row r="13" spans="1:6" s="36" customFormat="1" ht="22.5" customHeight="1" thickBot="1">
      <c r="A13" s="66"/>
      <c r="B13" s="67"/>
      <c r="C13" s="68" t="s">
        <v>54</v>
      </c>
      <c r="D13" s="120" t="s">
        <v>55</v>
      </c>
      <c r="E13" s="121"/>
      <c r="F13" s="65">
        <v>3500</v>
      </c>
    </row>
  </sheetData>
  <sheetProtection/>
  <mergeCells count="10">
    <mergeCell ref="D13:E13"/>
    <mergeCell ref="A1:F1"/>
    <mergeCell ref="D4:E4"/>
    <mergeCell ref="D9:E9"/>
    <mergeCell ref="D7:E7"/>
    <mergeCell ref="D8:E8"/>
    <mergeCell ref="A6:F6"/>
    <mergeCell ref="A10:F10"/>
    <mergeCell ref="D11:E11"/>
    <mergeCell ref="D12:E12"/>
  </mergeCells>
  <printOptions horizontalCentered="1"/>
  <pageMargins left="0.7086614173228347" right="0.7086614173228347" top="0.984251968503937" bottom="0.6889763779527559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XVI/155/2020        
  Rady Powiatu Choszczeńskiego 
z dnia 16 grudnia 2020 r.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view="pageLayout" zoomScaleSheetLayoutView="100" workbookViewId="0" topLeftCell="A1">
      <selection activeCell="O10" sqref="O10"/>
    </sheetView>
  </sheetViews>
  <sheetFormatPr defaultColWidth="9.25390625" defaultRowHeight="12.75"/>
  <cols>
    <col min="1" max="1" width="6.375" style="1" customWidth="1"/>
    <col min="2" max="2" width="9.75390625" style="1" customWidth="1"/>
    <col min="3" max="3" width="7.25390625" style="1" customWidth="1"/>
    <col min="4" max="4" width="19.625" style="1" customWidth="1"/>
    <col min="5" max="5" width="24.625" style="1" customWidth="1"/>
    <col min="6" max="6" width="22.375" style="1" customWidth="1"/>
    <col min="7" max="16384" width="9.25390625" style="1" customWidth="1"/>
  </cols>
  <sheetData>
    <row r="1" spans="1:6" ht="69.75" customHeight="1">
      <c r="A1" s="105" t="s">
        <v>76</v>
      </c>
      <c r="B1" s="105"/>
      <c r="C1" s="105"/>
      <c r="D1" s="105"/>
      <c r="E1" s="105"/>
      <c r="F1" s="105"/>
    </row>
    <row r="2" spans="5:6" ht="19.5" customHeight="1">
      <c r="E2" s="3"/>
      <c r="F2" s="3"/>
    </row>
    <row r="3" ht="12.75" customHeight="1" thickBot="1">
      <c r="F3" s="46" t="s">
        <v>3</v>
      </c>
    </row>
    <row r="4" spans="1:6" ht="37.5" customHeight="1">
      <c r="A4" s="49" t="s">
        <v>0</v>
      </c>
      <c r="B4" s="50" t="s">
        <v>1</v>
      </c>
      <c r="C4" s="50" t="s">
        <v>8</v>
      </c>
      <c r="D4" s="109" t="s">
        <v>35</v>
      </c>
      <c r="E4" s="110"/>
      <c r="F4" s="51" t="s">
        <v>46</v>
      </c>
    </row>
    <row r="5" spans="1:6" ht="7.5" customHeight="1">
      <c r="A5" s="52">
        <v>1</v>
      </c>
      <c r="B5" s="4">
        <v>2</v>
      </c>
      <c r="C5" s="4">
        <v>3</v>
      </c>
      <c r="D5" s="23"/>
      <c r="E5" s="24"/>
      <c r="F5" s="53">
        <v>6</v>
      </c>
    </row>
    <row r="6" spans="1:6" s="30" customFormat="1" ht="30" customHeight="1">
      <c r="A6" s="127" t="s">
        <v>47</v>
      </c>
      <c r="B6" s="128"/>
      <c r="C6" s="128"/>
      <c r="D6" s="128"/>
      <c r="E6" s="128"/>
      <c r="F6" s="129"/>
    </row>
    <row r="7" spans="1:6" s="34" customFormat="1" ht="35.25" customHeight="1">
      <c r="A7" s="60">
        <v>900</v>
      </c>
      <c r="B7" s="31"/>
      <c r="C7" s="31"/>
      <c r="D7" s="125" t="s">
        <v>59</v>
      </c>
      <c r="E7" s="125"/>
      <c r="F7" s="61">
        <v>25000</v>
      </c>
    </row>
    <row r="8" spans="1:12" s="32" customFormat="1" ht="45" customHeight="1">
      <c r="A8" s="62"/>
      <c r="B8" s="37">
        <v>90019</v>
      </c>
      <c r="C8" s="38"/>
      <c r="D8" s="126" t="s">
        <v>58</v>
      </c>
      <c r="E8" s="126"/>
      <c r="F8" s="63">
        <v>25000</v>
      </c>
      <c r="L8" s="33"/>
    </row>
    <row r="9" spans="1:6" s="36" customFormat="1" ht="28.5" customHeight="1">
      <c r="A9" s="64"/>
      <c r="B9" s="39"/>
      <c r="C9" s="35" t="s">
        <v>56</v>
      </c>
      <c r="D9" s="123" t="s">
        <v>61</v>
      </c>
      <c r="E9" s="124"/>
      <c r="F9" s="65">
        <v>1000</v>
      </c>
    </row>
    <row r="10" spans="1:6" s="36" customFormat="1" ht="26.25" customHeight="1">
      <c r="A10" s="64"/>
      <c r="B10" s="39"/>
      <c r="C10" s="35" t="s">
        <v>57</v>
      </c>
      <c r="D10" s="123" t="s">
        <v>62</v>
      </c>
      <c r="E10" s="124"/>
      <c r="F10" s="65">
        <v>24000</v>
      </c>
    </row>
    <row r="11" spans="1:6" s="30" customFormat="1" ht="30" customHeight="1">
      <c r="A11" s="127" t="s">
        <v>52</v>
      </c>
      <c r="B11" s="128"/>
      <c r="C11" s="128"/>
      <c r="D11" s="128"/>
      <c r="E11" s="128"/>
      <c r="F11" s="129"/>
    </row>
    <row r="12" spans="1:6" s="34" customFormat="1" ht="30" customHeight="1">
      <c r="A12" s="60">
        <v>900</v>
      </c>
      <c r="B12" s="31"/>
      <c r="C12" s="31"/>
      <c r="D12" s="125" t="s">
        <v>59</v>
      </c>
      <c r="E12" s="125"/>
      <c r="F12" s="61">
        <f>F13</f>
        <v>25000</v>
      </c>
    </row>
    <row r="13" spans="1:12" s="32" customFormat="1" ht="25.5" customHeight="1">
      <c r="A13" s="62"/>
      <c r="B13" s="37">
        <v>90095</v>
      </c>
      <c r="C13" s="38"/>
      <c r="D13" s="126" t="s">
        <v>60</v>
      </c>
      <c r="E13" s="126"/>
      <c r="F13" s="63">
        <f>SUM(F14:F15)</f>
        <v>25000</v>
      </c>
      <c r="L13" s="33"/>
    </row>
    <row r="14" spans="1:6" s="36" customFormat="1" ht="22.5" customHeight="1">
      <c r="A14" s="64"/>
      <c r="B14" s="39"/>
      <c r="C14" s="35" t="s">
        <v>63</v>
      </c>
      <c r="D14" s="123" t="s">
        <v>64</v>
      </c>
      <c r="E14" s="124"/>
      <c r="F14" s="65">
        <v>25000</v>
      </c>
    </row>
    <row r="15" spans="1:6" s="36" customFormat="1" ht="22.5" customHeight="1" thickBot="1">
      <c r="A15" s="66"/>
      <c r="B15" s="67"/>
      <c r="C15" s="68" t="s">
        <v>63</v>
      </c>
      <c r="D15" s="120" t="s">
        <v>65</v>
      </c>
      <c r="E15" s="121"/>
      <c r="F15" s="69">
        <v>0</v>
      </c>
    </row>
  </sheetData>
  <sheetProtection/>
  <mergeCells count="12">
    <mergeCell ref="D13:E13"/>
    <mergeCell ref="D15:E15"/>
    <mergeCell ref="D9:E9"/>
    <mergeCell ref="D14:E14"/>
    <mergeCell ref="D10:E10"/>
    <mergeCell ref="A11:F11"/>
    <mergeCell ref="D12:E12"/>
    <mergeCell ref="D8:E8"/>
    <mergeCell ref="A1:F1"/>
    <mergeCell ref="D4:E4"/>
    <mergeCell ref="A6:F6"/>
    <mergeCell ref="D7:E7"/>
  </mergeCells>
  <printOptions horizontalCentered="1"/>
  <pageMargins left="0.7086614173228347" right="0.7086614173228347" top="0.984251968503937" bottom="0.6889763779527559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XVI/155/2020           
  Rady Powiatu Choszczeńskiego 
z dnia 16 grudnia 2020 r.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Layout" zoomScaleSheetLayoutView="100" workbookViewId="0" topLeftCell="C1">
      <selection activeCell="H2" sqref="H2"/>
    </sheetView>
  </sheetViews>
  <sheetFormatPr defaultColWidth="9.00390625" defaultRowHeight="12.75"/>
  <cols>
    <col min="1" max="1" width="9.375" style="0" customWidth="1"/>
    <col min="3" max="3" width="11.00390625" style="0" customWidth="1"/>
    <col min="4" max="4" width="28.375" style="0" customWidth="1"/>
    <col min="5" max="5" width="25.00390625" style="0" customWidth="1"/>
  </cols>
  <sheetData>
    <row r="1" spans="1:5" ht="28.5" customHeight="1">
      <c r="A1" s="1"/>
      <c r="B1" s="1"/>
      <c r="C1" s="1"/>
      <c r="D1" s="1"/>
      <c r="E1" s="10"/>
    </row>
    <row r="2" spans="1:5" ht="60.75" customHeight="1">
      <c r="A2" s="105" t="s">
        <v>85</v>
      </c>
      <c r="B2" s="105"/>
      <c r="C2" s="105"/>
      <c r="D2" s="105"/>
      <c r="E2" s="105"/>
    </row>
    <row r="3" spans="1:5" ht="36" customHeight="1" thickBot="1">
      <c r="A3" s="115"/>
      <c r="B3" s="115"/>
      <c r="C3" s="115"/>
      <c r="D3" s="115"/>
      <c r="E3" s="48" t="s">
        <v>3</v>
      </c>
    </row>
    <row r="4" spans="1:5" ht="39" customHeight="1" thickBot="1">
      <c r="A4" s="70" t="s">
        <v>88</v>
      </c>
      <c r="B4" s="70" t="s">
        <v>89</v>
      </c>
      <c r="C4" s="70" t="s">
        <v>87</v>
      </c>
      <c r="D4" s="70" t="s">
        <v>86</v>
      </c>
      <c r="E4" s="71" t="s">
        <v>52</v>
      </c>
    </row>
    <row r="5" spans="1:5" s="8" customFormat="1" ht="13.5" customHeight="1" thickBot="1">
      <c r="A5" s="72">
        <v>1</v>
      </c>
      <c r="B5" s="72">
        <v>2</v>
      </c>
      <c r="C5" s="72">
        <v>3</v>
      </c>
      <c r="D5" s="72">
        <v>4</v>
      </c>
      <c r="E5" s="72">
        <v>5</v>
      </c>
    </row>
    <row r="6" spans="1:5" s="88" customFormat="1" ht="29.25" customHeight="1" thickBot="1">
      <c r="A6" s="95">
        <v>600</v>
      </c>
      <c r="B6" s="95">
        <v>60014</v>
      </c>
      <c r="C6" s="95">
        <v>6350</v>
      </c>
      <c r="D6" s="98" t="s">
        <v>90</v>
      </c>
      <c r="E6" s="96"/>
    </row>
    <row r="7" spans="1:5" s="8" customFormat="1" ht="29.25" customHeight="1" thickBot="1">
      <c r="A7" s="95">
        <v>600</v>
      </c>
      <c r="B7" s="95">
        <v>60014</v>
      </c>
      <c r="C7" s="95">
        <v>6050</v>
      </c>
      <c r="D7" s="97"/>
      <c r="E7" s="96" t="s">
        <v>90</v>
      </c>
    </row>
    <row r="8" spans="1:5" ht="30" customHeight="1">
      <c r="A8" s="1"/>
      <c r="B8" s="1"/>
      <c r="C8" s="1"/>
      <c r="D8" s="1"/>
      <c r="E8" s="1"/>
    </row>
  </sheetData>
  <sheetProtection/>
  <mergeCells count="2">
    <mergeCell ref="A2:E2"/>
    <mergeCell ref="A3:D3"/>
  </mergeCells>
  <printOptions horizontalCentered="1"/>
  <pageMargins left="0.7086614173228347" right="0.7086614173228347" top="0.984251968503937" bottom="0.6889763779527559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XVI/155/2020                
  Rady Powiatu Choszczeńskiego 
z dnia 16 grudnia 2020 r.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4.75390625" style="0" customWidth="1"/>
    <col min="2" max="2" width="9.625" style="0" bestFit="1" customWidth="1"/>
    <col min="5" max="5" width="12.75390625" style="0" customWidth="1"/>
    <col min="6" max="6" width="10.25390625" style="0" bestFit="1" customWidth="1"/>
    <col min="7" max="7" width="9.25390625" style="0" bestFit="1" customWidth="1"/>
    <col min="8" max="8" width="10.25390625" style="0" bestFit="1" customWidth="1"/>
  </cols>
  <sheetData>
    <row r="1" ht="13.5" thickBot="1"/>
    <row r="2" spans="1:3" ht="15" thickBot="1">
      <c r="A2" s="14">
        <v>29296007</v>
      </c>
      <c r="B2" s="19">
        <f>PRODUCT(A2/51256373,100)</f>
        <v>57.15583309025787</v>
      </c>
      <c r="C2">
        <v>16</v>
      </c>
    </row>
    <row r="3" spans="1:3" ht="15" thickBot="1">
      <c r="A3" s="15">
        <v>2001393</v>
      </c>
      <c r="B3" s="19">
        <f aca="true" t="shared" si="0" ref="B3:B8">PRODUCT(A3/51256373,100)</f>
        <v>3.9046715225051134</v>
      </c>
      <c r="C3">
        <v>90</v>
      </c>
    </row>
    <row r="4" spans="1:3" ht="15" thickBot="1">
      <c r="A4" s="15">
        <v>810820</v>
      </c>
      <c r="B4" s="19">
        <f t="shared" si="0"/>
        <v>1.581891094791276</v>
      </c>
      <c r="C4">
        <v>58</v>
      </c>
    </row>
    <row r="5" spans="1:3" ht="15" thickBot="1">
      <c r="A5" s="16">
        <v>9685824</v>
      </c>
      <c r="B5" s="19">
        <f t="shared" si="0"/>
        <v>18.89681893800796</v>
      </c>
      <c r="C5">
        <v>90</v>
      </c>
    </row>
    <row r="6" spans="1:3" ht="15" thickBot="1">
      <c r="A6" s="17">
        <v>1569354</v>
      </c>
      <c r="B6" s="19">
        <f t="shared" si="0"/>
        <v>3.061773411083925</v>
      </c>
      <c r="C6">
        <v>6</v>
      </c>
    </row>
    <row r="7" spans="1:3" ht="15" thickBot="1">
      <c r="A7" s="17">
        <v>4465475</v>
      </c>
      <c r="B7" s="19">
        <f t="shared" si="0"/>
        <v>8.71203859859534</v>
      </c>
      <c r="C7">
        <v>71</v>
      </c>
    </row>
    <row r="8" spans="1:3" ht="14.25">
      <c r="A8" s="17">
        <v>3427500</v>
      </c>
      <c r="B8" s="19">
        <f t="shared" si="0"/>
        <v>6.686973344758513</v>
      </c>
      <c r="C8">
        <v>69</v>
      </c>
    </row>
    <row r="9" spans="1:3" ht="12.75">
      <c r="A9" s="18">
        <f>SUM(A2:A8)</f>
        <v>51256373</v>
      </c>
      <c r="C9">
        <f>SUM(C2:C8)</f>
        <v>400</v>
      </c>
    </row>
    <row r="10" spans="6:7" ht="12.75">
      <c r="F10">
        <v>83</v>
      </c>
      <c r="G10">
        <v>97</v>
      </c>
    </row>
    <row r="11" spans="5:8" ht="12.75">
      <c r="E11" t="s">
        <v>18</v>
      </c>
      <c r="F11" s="18">
        <v>119062</v>
      </c>
      <c r="G11" s="18">
        <v>600</v>
      </c>
      <c r="H11" s="18">
        <f>SUM(F11:G11)</f>
        <v>119662</v>
      </c>
    </row>
    <row r="12" spans="5:8" ht="12.75">
      <c r="E12" t="s">
        <v>19</v>
      </c>
      <c r="F12" s="18">
        <v>150465</v>
      </c>
      <c r="G12" s="18">
        <v>650</v>
      </c>
      <c r="H12" s="18">
        <f>SUM(F12:G12)</f>
        <v>151115</v>
      </c>
    </row>
    <row r="13" spans="6:7" ht="12.75">
      <c r="F13" s="18">
        <f>SUM(F11:F12)</f>
        <v>269527</v>
      </c>
      <c r="G13" s="18">
        <f>SUM(G11:G12)</f>
        <v>1250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w Choszcznie</cp:lastModifiedBy>
  <cp:lastPrinted>2020-12-17T10:08:09Z</cp:lastPrinted>
  <dcterms:created xsi:type="dcterms:W3CDTF">1998-12-09T13:02:10Z</dcterms:created>
  <dcterms:modified xsi:type="dcterms:W3CDTF">2020-12-17T10:08:13Z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