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20" windowWidth="12120" windowHeight="9120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Arkusz1" sheetId="9" state="hidden" r:id="rId9"/>
    <sheet name="Arkusz2" sheetId="10" state="hidden" r:id="rId10"/>
    <sheet name="Arkusz3" sheetId="11" state="hidden" r:id="rId11"/>
  </sheets>
  <definedNames>
    <definedName name="_xlnm.Print_Area" localSheetId="0">'4'!$A$1:$G$11</definedName>
  </definedNames>
  <calcPr fullCalcOnLoad="1"/>
</workbook>
</file>

<file path=xl/sharedStrings.xml><?xml version="1.0" encoding="utf-8"?>
<sst xmlns="http://schemas.openxmlformats.org/spreadsheetml/2006/main" count="140" uniqueCount="72">
  <si>
    <t>Dział</t>
  </si>
  <si>
    <t>Rozdział</t>
  </si>
  <si>
    <t>Treść</t>
  </si>
  <si>
    <t>w tym:</t>
  </si>
  <si>
    <t>w złotych</t>
  </si>
  <si>
    <t>Kwota dotacji</t>
  </si>
  <si>
    <t>Nazwa instytucji</t>
  </si>
  <si>
    <t>Lp.</t>
  </si>
  <si>
    <t>z tego:</t>
  </si>
  <si>
    <t>Wydatki
bieżące</t>
  </si>
  <si>
    <t>Wydatki
majątkowe</t>
  </si>
  <si>
    <t>Dotacje
ogółem</t>
  </si>
  <si>
    <t>Ogółem</t>
  </si>
  <si>
    <t>§</t>
  </si>
  <si>
    <t>010</t>
  </si>
  <si>
    <t>01005</t>
  </si>
  <si>
    <t>Szkoły zawodowe</t>
  </si>
  <si>
    <t>Centrum Edukacyjne Omnibus</t>
  </si>
  <si>
    <t>Zespół Szkół Nr 3 w Choszcznie</t>
  </si>
  <si>
    <t>treść</t>
  </si>
  <si>
    <t>Licea ogólokształcące</t>
  </si>
  <si>
    <t>Policealna Szkoła Kosmetyczna</t>
  </si>
  <si>
    <t>wynagrodzenia i składki od nich naliczane</t>
  </si>
  <si>
    <t>Wydatki związane z realizacją zadań statutowych</t>
  </si>
  <si>
    <t>Dotacje na zadania bieżące</t>
  </si>
  <si>
    <t>wydatki jednostek budżetowych</t>
  </si>
  <si>
    <t>świadczenia na rzecz osób fizycznych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</si>
  <si>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</si>
  <si>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Powiatu</t>
  </si>
  <si>
    <t xml:space="preserve">Zadania w zakresie kultury fizycznej </t>
  </si>
  <si>
    <t>kieruj swoim losem</t>
  </si>
  <si>
    <t>solidna</t>
  </si>
  <si>
    <t>nie trać III</t>
  </si>
  <si>
    <t>nie trać IV</t>
  </si>
  <si>
    <t>niemieńsko</t>
  </si>
  <si>
    <t>suliszewo</t>
  </si>
  <si>
    <t>pup</t>
  </si>
  <si>
    <t>najlepszy w zawodzie</t>
  </si>
  <si>
    <t>pcpr</t>
  </si>
  <si>
    <t>wkład własny</t>
  </si>
  <si>
    <t>inwestycje</t>
  </si>
  <si>
    <t xml:space="preserve">nabycie gruntów zajetych pod drogi powiatowe </t>
  </si>
  <si>
    <t>budowa łącznika</t>
  </si>
  <si>
    <t>poprawa efektywnosci energetycznej budynków</t>
  </si>
  <si>
    <t>zakup serwera komputerowego</t>
  </si>
  <si>
    <t>zaku p urzadzeń wielofunkcyjnych</t>
  </si>
  <si>
    <t>remont dachu niemieńsko</t>
  </si>
  <si>
    <t>Prywatne Liceum Ogólnokształcace- Izabela Krzemińska</t>
  </si>
  <si>
    <t>Prywatne Policealne Studium zawodowe- Izabela Krzemińska</t>
  </si>
  <si>
    <t>Nazwa zadania (przeznaczenie dotacji)</t>
  </si>
  <si>
    <t>Prowadzenie biblioteki powiatowej</t>
  </si>
  <si>
    <t>Dotacje podmiotowe udzielane z budżetu powiatu w 2016 r.                                           dla jednostek sektora  finansów publicznych</t>
  </si>
  <si>
    <t>Dochody i wydatki  związane z realizacją zadań wykonywanych na podstawie porozumień (umów) między jednostkami samorządu terytorialnego w 2016 r.</t>
  </si>
  <si>
    <t>Dochody i wydatki związane z realizacją zadań z zakresu administracji rządowej  i innych zadań zleconych odrębnymi ustawami w 2016r.</t>
  </si>
  <si>
    <t xml:space="preserve">Wydatki
ogółem
</t>
  </si>
  <si>
    <t>Dotacje celowe
udzielone z budżetu powiatu 
na zadania własne powiatu realizowane przez podmioty należące
do sektora finansów publicznych w 2016 r.</t>
  </si>
  <si>
    <t>Dotacje podmiotowe udzielane z budżetu powiatu w 2016 r.                                       dla jednostek spoza sektora  finansów publicznych</t>
  </si>
  <si>
    <r>
      <t>Dotacje celowe na zadania własne powiatu realizowane przez podmioty  nienalezące do sektora finansów publicznych udzielane z budżetu powiatu</t>
    </r>
    <r>
      <rPr>
        <sz val="14"/>
        <rFont val="Arial CE"/>
        <family val="2"/>
      </rPr>
      <t xml:space="preserve"> </t>
    </r>
    <r>
      <rPr>
        <b/>
        <sz val="14"/>
        <rFont val="Arial CE"/>
        <family val="2"/>
      </rPr>
      <t>w 2016 r.</t>
    </r>
  </si>
  <si>
    <t>Dochody i wydatki związane z realizacją zadań z zakresu administracji rządowej wykonywanych na podstawie porozumień z organami administracji rządowej w 2016r.</t>
  </si>
  <si>
    <t>Plan dochodów i wydatków 
rachunków dochodów własnych oświatowych  jednostek budżetowych w 2016 r.</t>
  </si>
  <si>
    <t>Wyszczególnienie</t>
  </si>
  <si>
    <t>Stan środków obrotowych na początek roku</t>
  </si>
  <si>
    <t>Dochody ogółem</t>
  </si>
  <si>
    <t>Wydatki ogółem</t>
  </si>
  <si>
    <t>Stan środków obrotowych na koniec roku</t>
  </si>
  <si>
    <t>Rozliczenia
z budżetem
z tytułu wpłat nadwyżek środków za 2016r.</t>
  </si>
  <si>
    <t>1.</t>
  </si>
  <si>
    <t>Zespół Szkół Nr 1</t>
  </si>
  <si>
    <t>2.</t>
  </si>
  <si>
    <t>Specjalny Ośrodek Szkolno - Wychowawczy w Niemieńsku</t>
  </si>
  <si>
    <t>3.</t>
  </si>
  <si>
    <t>Specjalny Ośrodek Szkolno - Wychowawczy w Suliszewie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</si>
</sst>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#,##0.0000"/>
    <numFmt numFmtId="175" formatCode="0.0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0"/>
    </font>
    <font>
      <sz val="11"/>
      <name val="Arial"/>
      <family val="2"/>
    </font>
    <font>
      <i/>
      <u val="single"/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5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double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7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0" fillId="0" borderId="12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13" fillId="0" borderId="13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3" fontId="0" fillId="0" borderId="13" xfId="0" applyNumberFormat="1" applyBorder="1" applyAlignment="1">
      <alignment vertical="center"/>
    </xf>
    <xf numFmtId="0" fontId="9" fillId="0" borderId="0" xfId="0" applyFont="1" applyAlignment="1">
      <alignment vertical="top" wrapText="1"/>
    </xf>
    <xf numFmtId="0" fontId="0" fillId="0" borderId="13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12" fillId="0" borderId="21" xfId="0" applyNumberFormat="1" applyFont="1" applyFill="1" applyBorder="1" applyAlignment="1" applyProtection="1">
      <alignment vertical="top"/>
      <protection locked="0"/>
    </xf>
    <xf numFmtId="3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10" fillId="0" borderId="1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35" fillId="0" borderId="24" xfId="0" applyNumberFormat="1" applyFont="1" applyBorder="1" applyAlignment="1">
      <alignment horizontal="right" wrapText="1"/>
    </xf>
    <xf numFmtId="4" fontId="35" fillId="0" borderId="25" xfId="0" applyNumberFormat="1" applyFont="1" applyBorder="1" applyAlignment="1">
      <alignment horizontal="right" wrapText="1"/>
    </xf>
    <xf numFmtId="4" fontId="35" fillId="0" borderId="26" xfId="0" applyNumberFormat="1" applyFont="1" applyBorder="1" applyAlignment="1">
      <alignment horizontal="right" wrapText="1"/>
    </xf>
    <xf numFmtId="4" fontId="35" fillId="0" borderId="27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0" fillId="0" borderId="28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13" fillId="0" borderId="13" xfId="0" applyNumberFormat="1" applyFont="1" applyBorder="1" applyAlignment="1">
      <alignment vertical="top" wrapText="1"/>
    </xf>
    <xf numFmtId="4" fontId="13" fillId="0" borderId="12" xfId="0" applyNumberFormat="1" applyFont="1" applyBorder="1" applyAlignment="1">
      <alignment vertical="top" wrapText="1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10" fillId="0" borderId="29" xfId="0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4" fontId="13" fillId="0" borderId="13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4" fontId="0" fillId="0" borderId="1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13" fillId="0" borderId="12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0" fontId="5" fillId="20" borderId="10" xfId="0" applyFont="1" applyFill="1" applyBorder="1" applyAlignment="1">
      <alignment horizontal="center" vertical="center"/>
    </xf>
    <xf numFmtId="3" fontId="5" fillId="20" borderId="10" xfId="0" applyNumberFormat="1" applyFont="1" applyFill="1" applyBorder="1" applyAlignment="1">
      <alignment vertical="center"/>
    </xf>
    <xf numFmtId="0" fontId="15" fillId="25" borderId="10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vertical="center"/>
    </xf>
    <xf numFmtId="0" fontId="0" fillId="20" borderId="31" xfId="0" applyFill="1" applyBorder="1" applyAlignment="1">
      <alignment/>
    </xf>
    <xf numFmtId="4" fontId="5" fillId="20" borderId="20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3" fontId="13" fillId="0" borderId="35" xfId="0" applyNumberFormat="1" applyFont="1" applyBorder="1" applyAlignment="1">
      <alignment vertical="top" wrapText="1"/>
    </xf>
    <xf numFmtId="0" fontId="0" fillId="0" borderId="29" xfId="0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3" fillId="20" borderId="2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 vertical="center"/>
    </xf>
    <xf numFmtId="3" fontId="5" fillId="20" borderId="10" xfId="0" applyNumberFormat="1" applyFont="1" applyFill="1" applyBorder="1" applyAlignment="1">
      <alignment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 vertical="center"/>
    </xf>
    <xf numFmtId="3" fontId="5" fillId="20" borderId="20" xfId="0" applyNumberFormat="1" applyFont="1" applyFill="1" applyBorder="1" applyAlignment="1">
      <alignment horizontal="right" vertical="center"/>
    </xf>
    <xf numFmtId="3" fontId="5" fillId="20" borderId="15" xfId="0" applyNumberFormat="1" applyFont="1" applyFill="1" applyBorder="1" applyAlignment="1">
      <alignment vertical="center"/>
    </xf>
    <xf numFmtId="3" fontId="0" fillId="20" borderId="10" xfId="0" applyNumberFormat="1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20" borderId="0" xfId="0" applyFill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2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wrapText="1" indent="2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 wrapText="1" indent="2"/>
    </xf>
    <xf numFmtId="4" fontId="0" fillId="0" borderId="28" xfId="0" applyNumberFormat="1" applyBorder="1" applyAlignment="1">
      <alignment vertical="center"/>
    </xf>
    <xf numFmtId="4" fontId="0" fillId="0" borderId="28" xfId="0" applyNumberFormat="1" applyBorder="1" applyAlignment="1">
      <alignment horizontal="right" vertical="center"/>
    </xf>
    <xf numFmtId="4" fontId="5" fillId="20" borderId="10" xfId="0" applyNumberFormat="1" applyFont="1" applyFill="1" applyBorder="1" applyAlignment="1">
      <alignment/>
    </xf>
    <xf numFmtId="0" fontId="5" fillId="20" borderId="0" xfId="0" applyFont="1" applyFill="1" applyAlignment="1">
      <alignment/>
    </xf>
    <xf numFmtId="0" fontId="11" fillId="0" borderId="0" xfId="0" applyFont="1" applyAlignment="1">
      <alignment/>
    </xf>
    <xf numFmtId="0" fontId="5" fillId="20" borderId="15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20" borderId="38" xfId="0" applyFill="1" applyBorder="1" applyAlignment="1">
      <alignment horizontal="center" vertical="center" wrapText="1"/>
    </xf>
    <xf numFmtId="0" fontId="16" fillId="25" borderId="19" xfId="0" applyFont="1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34" fillId="20" borderId="16" xfId="0" applyFont="1" applyFill="1" applyBorder="1" applyAlignment="1">
      <alignment horizontal="center" vertical="center" wrapText="1"/>
    </xf>
    <xf numFmtId="0" fontId="34" fillId="20" borderId="39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38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0" fillId="20" borderId="31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5" xfId="0" applyFill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3.875" style="0" customWidth="1"/>
    <col min="2" max="2" width="55.625" style="0" customWidth="1"/>
    <col min="3" max="3" width="15.375" style="0" customWidth="1"/>
    <col min="4" max="5" width="14.125" style="0" customWidth="1"/>
    <col min="6" max="6" width="11.75390625" style="0" customWidth="1"/>
    <col min="7" max="7" width="17.375" style="0" customWidth="1"/>
  </cols>
  <sheetData>
    <row r="1" spans="1:7" ht="48" customHeight="1">
      <c r="A1" s="137" t="s">
        <v>59</v>
      </c>
      <c r="B1" s="138"/>
      <c r="C1" s="138"/>
      <c r="D1" s="138"/>
      <c r="E1" s="138"/>
      <c r="F1" s="138"/>
      <c r="G1" s="139"/>
    </row>
    <row r="2" spans="1:7" ht="9.75" customHeight="1">
      <c r="A2" s="1"/>
      <c r="B2" s="1"/>
      <c r="C2" s="1"/>
      <c r="D2" s="1"/>
      <c r="E2" s="1"/>
      <c r="F2" s="1"/>
      <c r="G2" s="1"/>
    </row>
    <row r="3" spans="1:7" s="122" customFormat="1" ht="30" customHeight="1">
      <c r="A3" s="140"/>
      <c r="B3" s="140" t="s">
        <v>60</v>
      </c>
      <c r="C3" s="141" t="s">
        <v>61</v>
      </c>
      <c r="D3" s="142" t="s">
        <v>62</v>
      </c>
      <c r="E3" s="142" t="s">
        <v>63</v>
      </c>
      <c r="F3" s="141" t="s">
        <v>64</v>
      </c>
      <c r="G3" s="141" t="s">
        <v>65</v>
      </c>
    </row>
    <row r="4" spans="1:7" s="122" customFormat="1" ht="12" customHeight="1">
      <c r="A4" s="140"/>
      <c r="B4" s="140"/>
      <c r="C4" s="141"/>
      <c r="D4" s="143"/>
      <c r="E4" s="143"/>
      <c r="F4" s="141"/>
      <c r="G4" s="141"/>
    </row>
    <row r="5" spans="1:7" s="122" customFormat="1" ht="18" customHeight="1">
      <c r="A5" s="140"/>
      <c r="B5" s="140"/>
      <c r="C5" s="141"/>
      <c r="D5" s="143"/>
      <c r="E5" s="143"/>
      <c r="F5" s="141"/>
      <c r="G5" s="141"/>
    </row>
    <row r="6" spans="1:7" s="122" customFormat="1" ht="42" customHeight="1">
      <c r="A6" s="140"/>
      <c r="B6" s="140"/>
      <c r="C6" s="141"/>
      <c r="D6" s="144"/>
      <c r="E6" s="144"/>
      <c r="F6" s="141"/>
      <c r="G6" s="141"/>
    </row>
    <row r="7" spans="1:7" ht="12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9.5" customHeight="1">
      <c r="A8" s="123" t="s">
        <v>66</v>
      </c>
      <c r="B8" s="124" t="s">
        <v>67</v>
      </c>
      <c r="C8" s="125">
        <v>0</v>
      </c>
      <c r="D8" s="125">
        <v>118924</v>
      </c>
      <c r="E8" s="126">
        <v>118924</v>
      </c>
      <c r="F8" s="125">
        <v>0</v>
      </c>
      <c r="G8" s="125">
        <v>0</v>
      </c>
    </row>
    <row r="9" spans="1:7" ht="33" customHeight="1">
      <c r="A9" s="123" t="s">
        <v>68</v>
      </c>
      <c r="B9" s="127" t="s">
        <v>69</v>
      </c>
      <c r="C9" s="125">
        <v>0</v>
      </c>
      <c r="D9" s="125">
        <v>89186</v>
      </c>
      <c r="E9" s="126">
        <v>89186</v>
      </c>
      <c r="F9" s="125">
        <v>0</v>
      </c>
      <c r="G9" s="125">
        <v>0</v>
      </c>
    </row>
    <row r="10" spans="1:7" ht="28.5" customHeight="1">
      <c r="A10" s="128" t="s">
        <v>70</v>
      </c>
      <c r="B10" s="129" t="s">
        <v>71</v>
      </c>
      <c r="C10" s="130">
        <v>0</v>
      </c>
      <c r="D10" s="130">
        <v>69000</v>
      </c>
      <c r="E10" s="131">
        <v>69000</v>
      </c>
      <c r="F10" s="130">
        <v>0</v>
      </c>
      <c r="G10" s="130">
        <v>0</v>
      </c>
    </row>
    <row r="11" spans="1:7" s="133" customFormat="1" ht="19.5" customHeight="1">
      <c r="A11" s="136" t="s">
        <v>12</v>
      </c>
      <c r="B11" s="136"/>
      <c r="C11" s="113">
        <v>0</v>
      </c>
      <c r="D11" s="113">
        <f>SUM(D8:D10)</f>
        <v>277110</v>
      </c>
      <c r="E11" s="113">
        <f>SUM(E8:E10)</f>
        <v>277110</v>
      </c>
      <c r="F11" s="113">
        <v>0</v>
      </c>
      <c r="G11" s="132"/>
    </row>
    <row r="12" ht="4.5" customHeight="1"/>
    <row r="13" ht="12.75" customHeight="1">
      <c r="A13" s="134"/>
    </row>
    <row r="14" ht="12.75">
      <c r="A14" s="134"/>
    </row>
  </sheetData>
  <sheetProtection/>
  <mergeCells count="9">
    <mergeCell ref="A11:B11"/>
    <mergeCell ref="A1:G1"/>
    <mergeCell ref="A3:A6"/>
    <mergeCell ref="B3:B6"/>
    <mergeCell ref="C3:C6"/>
    <mergeCell ref="D3:D6"/>
    <mergeCell ref="E3:E6"/>
    <mergeCell ref="F3:F6"/>
    <mergeCell ref="G3:G6"/>
  </mergeCells>
  <printOptions horizontalCentered="1"/>
  <pageMargins left="0.7086614173228347" right="0.7086614173228347" top="0.984251968503937" bottom="0.6889763779527559" header="0.984251968503937" footer="0"/>
  <pageSetup horizontalDpi="600" verticalDpi="600" orientation="landscape" paperSize="9" scale="85" r:id="rId1"/>
  <headerFooter alignWithMargins="0">
    <oddHeader xml:space="preserve">&amp;RZałącznik nr 4 
do uchwały Nr IX/67/2015                    
  Rady Powiatu w Choszcznie  
z dnia 21 grudnia 2015 r.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8.25390625" style="0" customWidth="1"/>
    <col min="2" max="2" width="12.375" style="0" customWidth="1"/>
    <col min="3" max="3" width="10.125" style="0" bestFit="1" customWidth="1"/>
    <col min="4" max="4" width="13.75390625" style="0" customWidth="1"/>
    <col min="5" max="5" width="15.625" style="53" customWidth="1"/>
    <col min="6" max="6" width="14.375" style="0" customWidth="1"/>
    <col min="8" max="8" width="13.875" style="0" customWidth="1"/>
    <col min="9" max="9" width="9.25390625" style="0" bestFit="1" customWidth="1"/>
  </cols>
  <sheetData>
    <row r="1" ht="12.75">
      <c r="B1">
        <v>85395</v>
      </c>
    </row>
    <row r="2" ht="12.75">
      <c r="A2">
        <v>85395</v>
      </c>
    </row>
    <row r="3" spans="2:3" ht="12.75">
      <c r="B3">
        <v>2007</v>
      </c>
      <c r="C3">
        <v>2009</v>
      </c>
    </row>
    <row r="4" spans="1:5" ht="12.75">
      <c r="A4" t="s">
        <v>30</v>
      </c>
      <c r="B4" s="53">
        <v>927605</v>
      </c>
      <c r="C4" s="53">
        <v>54611</v>
      </c>
      <c r="D4" s="53">
        <f>SUM(B4:C4)</f>
        <v>982216</v>
      </c>
      <c r="E4" s="53">
        <v>982216</v>
      </c>
    </row>
    <row r="5" spans="1:12" ht="12.75">
      <c r="A5" t="s">
        <v>31</v>
      </c>
      <c r="B5" s="53">
        <v>289354</v>
      </c>
      <c r="C5" s="53">
        <v>51062</v>
      </c>
      <c r="D5" s="60">
        <f>SUM(B5:C5)</f>
        <v>340416</v>
      </c>
      <c r="E5" s="53">
        <v>340416</v>
      </c>
      <c r="H5">
        <v>7</v>
      </c>
      <c r="I5">
        <v>9</v>
      </c>
      <c r="K5">
        <v>7</v>
      </c>
      <c r="L5">
        <v>9</v>
      </c>
    </row>
    <row r="6" spans="1:12" ht="12.75">
      <c r="A6" t="s">
        <v>36</v>
      </c>
      <c r="B6" s="59">
        <v>32659</v>
      </c>
      <c r="D6" s="53">
        <v>32659</v>
      </c>
      <c r="H6" s="53">
        <v>532915</v>
      </c>
      <c r="I6" s="53">
        <v>31374</v>
      </c>
      <c r="K6">
        <v>21141.61</v>
      </c>
      <c r="L6">
        <v>3730.87</v>
      </c>
    </row>
    <row r="7" spans="1:12" ht="12.75">
      <c r="A7" t="s">
        <v>37</v>
      </c>
      <c r="B7" s="53">
        <f>PRODUCT(0.85,E7)</f>
        <v>475394.57899999997</v>
      </c>
      <c r="C7" s="53">
        <f>PRODUCT(0.15,E7)</f>
        <v>83893.161</v>
      </c>
      <c r="D7" s="53">
        <f>SUM(B7:C7)</f>
        <v>559287.74</v>
      </c>
      <c r="E7" s="53">
        <v>559287.74</v>
      </c>
      <c r="H7">
        <v>207240</v>
      </c>
      <c r="I7">
        <v>12201</v>
      </c>
      <c r="K7">
        <v>1741</v>
      </c>
      <c r="L7">
        <v>307</v>
      </c>
    </row>
    <row r="8" spans="8:12" ht="12.75">
      <c r="H8">
        <v>11928</v>
      </c>
      <c r="I8">
        <v>702</v>
      </c>
      <c r="K8">
        <v>3913.5</v>
      </c>
      <c r="L8">
        <v>690.83</v>
      </c>
    </row>
    <row r="9" spans="2:12" ht="12.75">
      <c r="B9" s="53">
        <f>SUM(B4:B8)</f>
        <v>1725012.579</v>
      </c>
      <c r="C9" s="53">
        <f>SUM(C4:C8)</f>
        <v>189566.161</v>
      </c>
      <c r="D9" s="53">
        <f>SUM(B9:C9)</f>
        <v>1914578.74</v>
      </c>
      <c r="E9" s="53">
        <f>SUM(E7,14925)</f>
        <v>574212.74</v>
      </c>
      <c r="H9">
        <v>37478</v>
      </c>
      <c r="I9">
        <v>2206</v>
      </c>
      <c r="K9">
        <v>560.79</v>
      </c>
      <c r="L9">
        <v>98.95</v>
      </c>
    </row>
    <row r="10" spans="8:12" ht="12.75">
      <c r="H10">
        <v>4106</v>
      </c>
      <c r="I10">
        <v>242</v>
      </c>
      <c r="K10">
        <v>3427.2</v>
      </c>
      <c r="L10">
        <v>604.8</v>
      </c>
    </row>
    <row r="11" spans="5:12" ht="12.75">
      <c r="E11" s="53">
        <f>SUM(E9,E4:E5,D6)</f>
        <v>1929503.74</v>
      </c>
      <c r="H11">
        <v>36180</v>
      </c>
      <c r="I11">
        <v>2130</v>
      </c>
      <c r="K11">
        <v>382.5</v>
      </c>
      <c r="L11">
        <v>67.5</v>
      </c>
    </row>
    <row r="12" spans="8:12" ht="12.75">
      <c r="H12">
        <v>16682</v>
      </c>
      <c r="I12">
        <v>982</v>
      </c>
      <c r="K12">
        <f>SUM(K6:K11)</f>
        <v>31166.600000000002</v>
      </c>
      <c r="L12">
        <f>SUM(L6:L11)</f>
        <v>5499.95</v>
      </c>
    </row>
    <row r="13" spans="1:9" ht="12.75">
      <c r="A13">
        <v>15013</v>
      </c>
      <c r="H13">
        <v>283</v>
      </c>
      <c r="I13">
        <v>17</v>
      </c>
    </row>
    <row r="14" spans="2:9" ht="12.75">
      <c r="B14">
        <v>2007</v>
      </c>
      <c r="C14">
        <v>2009</v>
      </c>
      <c r="H14">
        <v>72662</v>
      </c>
      <c r="I14">
        <v>4278</v>
      </c>
    </row>
    <row r="15" spans="1:9" ht="12.75">
      <c r="A15" t="s">
        <v>32</v>
      </c>
      <c r="B15" s="53">
        <v>326258.7</v>
      </c>
      <c r="C15" s="53">
        <v>57575.07</v>
      </c>
      <c r="D15" s="60">
        <f>SUM(B15:C15)</f>
        <v>383833.77</v>
      </c>
      <c r="E15" s="53">
        <v>383833.77</v>
      </c>
      <c r="H15">
        <v>2795</v>
      </c>
      <c r="I15">
        <v>165</v>
      </c>
    </row>
    <row r="16" spans="1:9" ht="12.75">
      <c r="A16" t="s">
        <v>33</v>
      </c>
      <c r="B16" s="53">
        <v>1225952.07</v>
      </c>
      <c r="C16" s="53">
        <v>216344.48</v>
      </c>
      <c r="D16" s="60">
        <f>SUM(B16:C16)</f>
        <v>1442296.55</v>
      </c>
      <c r="E16" s="53">
        <v>1442296.55</v>
      </c>
      <c r="H16">
        <v>5194</v>
      </c>
      <c r="I16">
        <v>306</v>
      </c>
    </row>
    <row r="17" spans="1:9" ht="12.75">
      <c r="A17" t="s">
        <v>36</v>
      </c>
      <c r="B17" s="53">
        <v>31166.6</v>
      </c>
      <c r="C17" s="53">
        <v>5499.95</v>
      </c>
      <c r="D17" s="60">
        <f>SUM(B17:C17)</f>
        <v>36666.549999999996</v>
      </c>
      <c r="H17">
        <v>142</v>
      </c>
      <c r="I17">
        <v>8</v>
      </c>
    </row>
    <row r="18" spans="2:9" ht="12.75">
      <c r="B18" s="53">
        <f>SUM(B15:B17)</f>
        <v>1583377.37</v>
      </c>
      <c r="C18" s="53">
        <f>SUM(C15:C17)</f>
        <v>279419.5</v>
      </c>
      <c r="D18" s="53">
        <f>SUM(B18:C18)</f>
        <v>1862796.87</v>
      </c>
      <c r="H18" s="53">
        <f>SUM(H6:H17)</f>
        <v>927605</v>
      </c>
      <c r="I18" s="53">
        <f>SUM(I6:I17)</f>
        <v>54611</v>
      </c>
    </row>
    <row r="19" spans="6:10" ht="12.75">
      <c r="F19" s="53">
        <v>1725012.58</v>
      </c>
      <c r="H19">
        <f>SUM(H7:H17)</f>
        <v>394690</v>
      </c>
      <c r="I19">
        <f>SUM(I7:I17)</f>
        <v>23237</v>
      </c>
      <c r="J19">
        <f>SUM(H19:I19)</f>
        <v>417927</v>
      </c>
    </row>
    <row r="20" ht="12.75">
      <c r="F20" s="53">
        <v>189566.16</v>
      </c>
    </row>
    <row r="21" ht="12.75">
      <c r="F21" s="53">
        <f>SUM(F19:F20)</f>
        <v>1914578.74</v>
      </c>
    </row>
    <row r="22" spans="4:8" ht="12.75">
      <c r="D22">
        <v>14924.5</v>
      </c>
      <c r="E22" s="53" t="s">
        <v>39</v>
      </c>
      <c r="H22" s="53">
        <v>1914578.74</v>
      </c>
    </row>
    <row r="23" ht="12.75">
      <c r="H23" s="53">
        <v>14925</v>
      </c>
    </row>
    <row r="24" spans="5:8" ht="12.75">
      <c r="E24" s="53" t="s">
        <v>38</v>
      </c>
      <c r="F24" s="59">
        <v>417927</v>
      </c>
      <c r="H24" s="53">
        <f>SUM(H22:H23)</f>
        <v>1929503.74</v>
      </c>
    </row>
    <row r="25" ht="12.75">
      <c r="F25">
        <v>564289</v>
      </c>
    </row>
    <row r="26" ht="12.75">
      <c r="F26">
        <f>SUM(F24:F25)</f>
        <v>982216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1.75390625" style="0" bestFit="1" customWidth="1"/>
  </cols>
  <sheetData>
    <row r="2" ht="12.75">
      <c r="A2" t="s">
        <v>40</v>
      </c>
    </row>
    <row r="3" spans="1:2" ht="12.75">
      <c r="A3">
        <v>70005</v>
      </c>
      <c r="B3" s="64">
        <f>SUM(B4:B7)</f>
        <v>6715500</v>
      </c>
    </row>
    <row r="4" spans="2:3" ht="12.75">
      <c r="B4" s="53">
        <v>2660000</v>
      </c>
      <c r="C4" t="s">
        <v>43</v>
      </c>
    </row>
    <row r="5" spans="2:3" ht="12.75">
      <c r="B5" s="53">
        <v>3000000</v>
      </c>
      <c r="C5" t="s">
        <v>42</v>
      </c>
    </row>
    <row r="6" spans="2:3" ht="12.75">
      <c r="B6" s="53">
        <v>55500</v>
      </c>
      <c r="C6" t="s">
        <v>41</v>
      </c>
    </row>
    <row r="7" spans="2:3" ht="12.75">
      <c r="B7" s="53">
        <v>1000000</v>
      </c>
      <c r="C7" t="s">
        <v>46</v>
      </c>
    </row>
    <row r="8" spans="1:3" ht="12.75">
      <c r="A8">
        <v>71095</v>
      </c>
      <c r="B8" s="53">
        <v>10000</v>
      </c>
      <c r="C8" s="53" t="s">
        <v>44</v>
      </c>
    </row>
    <row r="9" ht="12.75">
      <c r="B9" s="53"/>
    </row>
    <row r="10" spans="1:3" ht="12.75">
      <c r="A10">
        <v>75020</v>
      </c>
      <c r="B10" s="53">
        <v>31000</v>
      </c>
      <c r="C10" t="s">
        <v>45</v>
      </c>
    </row>
    <row r="11" ht="12.75">
      <c r="B11" s="53"/>
    </row>
    <row r="12" ht="12.75">
      <c r="B12" s="53"/>
    </row>
    <row r="13" spans="1:2" ht="12.75">
      <c r="A13">
        <v>85202</v>
      </c>
      <c r="B13" s="53">
        <v>200000</v>
      </c>
    </row>
    <row r="15" ht="12.75">
      <c r="B15" s="53">
        <f>SUM(B3,B8,B10,B13)</f>
        <v>6956500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4.00390625" style="1" customWidth="1"/>
    <col min="2" max="2" width="6.375" style="1" customWidth="1"/>
    <col min="3" max="3" width="9.875" style="1" customWidth="1"/>
    <col min="4" max="4" width="19.625" style="1" customWidth="1"/>
    <col min="5" max="5" width="28.875" style="1" customWidth="1"/>
    <col min="6" max="6" width="22.375" style="1" customWidth="1"/>
    <col min="7" max="16384" width="9.125" style="1" customWidth="1"/>
  </cols>
  <sheetData>
    <row r="1" spans="1:6" ht="135" customHeight="1">
      <c r="A1" s="137" t="s">
        <v>51</v>
      </c>
      <c r="B1" s="137"/>
      <c r="C1" s="137"/>
      <c r="D1" s="137"/>
      <c r="E1" s="137"/>
      <c r="F1" s="137"/>
    </row>
    <row r="2" spans="5:6" ht="19.5" customHeight="1">
      <c r="E2" s="4"/>
      <c r="F2" s="4"/>
    </row>
    <row r="3" spans="5:6" ht="19.5" customHeight="1">
      <c r="E3" s="4"/>
      <c r="F3" s="4"/>
    </row>
    <row r="4" spans="5:6" ht="19.5" customHeight="1">
      <c r="E4" s="4"/>
      <c r="F4" s="4"/>
    </row>
    <row r="5" ht="9" customHeight="1">
      <c r="F5" s="6" t="s">
        <v>4</v>
      </c>
    </row>
    <row r="6" spans="1:6" ht="37.5" customHeight="1">
      <c r="A6" s="76" t="s">
        <v>7</v>
      </c>
      <c r="B6" s="76" t="s">
        <v>0</v>
      </c>
      <c r="C6" s="76" t="s">
        <v>1</v>
      </c>
      <c r="D6" s="76" t="s">
        <v>2</v>
      </c>
      <c r="E6" s="76" t="s">
        <v>6</v>
      </c>
      <c r="F6" s="76" t="s">
        <v>5</v>
      </c>
    </row>
    <row r="7" spans="1:6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30" customHeight="1">
      <c r="A8" s="14">
        <v>1</v>
      </c>
      <c r="B8" s="12">
        <v>801</v>
      </c>
      <c r="C8" s="14">
        <v>80120</v>
      </c>
      <c r="D8" s="13" t="s">
        <v>20</v>
      </c>
      <c r="E8" s="34" t="s">
        <v>18</v>
      </c>
      <c r="F8" s="36">
        <v>335091</v>
      </c>
    </row>
    <row r="9" spans="1:6" ht="33" customHeight="1">
      <c r="A9" s="14">
        <v>2</v>
      </c>
      <c r="B9" s="14">
        <v>801</v>
      </c>
      <c r="C9" s="14">
        <v>80130</v>
      </c>
      <c r="D9" s="34" t="s">
        <v>16</v>
      </c>
      <c r="E9" s="34" t="s">
        <v>18</v>
      </c>
      <c r="F9" s="36">
        <v>509100</v>
      </c>
    </row>
    <row r="10" spans="1:6" ht="19.5" customHeight="1">
      <c r="A10" s="145" t="s">
        <v>12</v>
      </c>
      <c r="B10" s="146"/>
      <c r="C10" s="146"/>
      <c r="D10" s="146"/>
      <c r="E10" s="135"/>
      <c r="F10" s="77">
        <f>SUM(F8:F9)</f>
        <v>844191</v>
      </c>
    </row>
  </sheetData>
  <sheetProtection/>
  <mergeCells count="2">
    <mergeCell ref="A1:F1"/>
    <mergeCell ref="A10:E10"/>
  </mergeCells>
  <printOptions horizontalCentered="1"/>
  <pageMargins left="0.7086614173228347" right="0.7086614173228347" top="0.984251968503937" bottom="0.6889763779527559" header="0.984251968503937" footer="0"/>
  <pageSetup horizontalDpi="600" verticalDpi="600" orientation="portrait" paperSize="9" scale="95" r:id="rId1"/>
  <headerFooter alignWithMargins="0">
    <oddHeader>&amp;RZałącznik nr 5
do uchwały Nr IX/67/2015                    
  Rady Powiatu w Choszcznie  
z dnia  21 grudnia 2015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SheetLayoutView="100"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0.625" style="0" customWidth="1"/>
    <col min="5" max="5" width="18.625" style="0" customWidth="1"/>
  </cols>
  <sheetData>
    <row r="1" spans="1:5" ht="69.75" customHeight="1">
      <c r="A1" s="1"/>
      <c r="B1" s="1"/>
      <c r="C1" s="1"/>
      <c r="D1" s="1"/>
      <c r="E1" s="33"/>
    </row>
    <row r="2" spans="1:5" ht="60.75" customHeight="1">
      <c r="A2" s="137" t="s">
        <v>57</v>
      </c>
      <c r="B2" s="137"/>
      <c r="C2" s="137"/>
      <c r="D2" s="137"/>
      <c r="E2" s="137"/>
    </row>
    <row r="3" spans="1:5" ht="36" customHeight="1">
      <c r="A3" s="30"/>
      <c r="B3" s="30"/>
      <c r="C3" s="30"/>
      <c r="D3" s="30"/>
      <c r="E3" s="31" t="s">
        <v>4</v>
      </c>
    </row>
    <row r="4" spans="1:5" ht="39" customHeight="1">
      <c r="A4" s="115" t="s">
        <v>7</v>
      </c>
      <c r="B4" s="115" t="s">
        <v>0</v>
      </c>
      <c r="C4" s="115" t="s">
        <v>1</v>
      </c>
      <c r="D4" s="115" t="s">
        <v>19</v>
      </c>
      <c r="E4" s="116" t="s">
        <v>5</v>
      </c>
    </row>
    <row r="5" spans="1:5" s="16" customFormat="1" ht="13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6" s="48" customFormat="1" ht="31.5" customHeight="1">
      <c r="A6" s="14">
        <v>1</v>
      </c>
      <c r="B6" s="14">
        <v>926</v>
      </c>
      <c r="C6" s="14">
        <v>92605</v>
      </c>
      <c r="D6" s="61" t="s">
        <v>29</v>
      </c>
      <c r="E6" s="62">
        <v>48615</v>
      </c>
      <c r="F6" s="47"/>
    </row>
    <row r="7" spans="1:5" s="44" customFormat="1" ht="30" customHeight="1">
      <c r="A7" s="147" t="s">
        <v>12</v>
      </c>
      <c r="B7" s="148"/>
      <c r="C7" s="148"/>
      <c r="D7" s="149"/>
      <c r="E7" s="117">
        <v>48615</v>
      </c>
    </row>
    <row r="8" spans="1:5" ht="30" customHeight="1">
      <c r="A8" s="1"/>
      <c r="B8" s="1"/>
      <c r="C8" s="1"/>
      <c r="D8" s="1"/>
      <c r="E8" s="1"/>
    </row>
    <row r="9" spans="1:5" ht="30" customHeight="1">
      <c r="A9" s="17"/>
      <c r="B9" s="1"/>
      <c r="C9" s="1"/>
      <c r="D9" s="1"/>
      <c r="E9" s="1"/>
    </row>
    <row r="10" spans="1:5" ht="30" customHeight="1">
      <c r="A10" s="1"/>
      <c r="B10" s="1"/>
      <c r="C10" s="1"/>
      <c r="D10" s="1"/>
      <c r="E10" s="1"/>
    </row>
  </sheetData>
  <sheetProtection/>
  <mergeCells count="2">
    <mergeCell ref="A2:E2"/>
    <mergeCell ref="A7:D7"/>
  </mergeCells>
  <printOptions horizontalCentered="1"/>
  <pageMargins left="0.7086614173228347" right="0.7086614173228347" top="0.984251968503937" bottom="0.6889763779527559" header="0.984251968503937" footer="0"/>
  <pageSetup horizontalDpi="600" verticalDpi="600" orientation="portrait" paperSize="9" scale="95" r:id="rId1"/>
  <headerFooter alignWithMargins="0">
    <oddHeader xml:space="preserve">&amp;RZałącznik nr 6
do uchwały Nr IX/67/2015                     
  Rady Powiatu w Choszcznie  
z dnia 21 grudnia 2015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defaultGridColor="0" view="pageBreakPreview" zoomScaleSheetLayoutView="100" zoomScalePageLayoutView="0" colorId="8" workbookViewId="0" topLeftCell="A1">
      <selection activeCell="E11" sqref="E1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1.625" style="1" customWidth="1"/>
    <col min="5" max="5" width="13.625" style="1" customWidth="1"/>
    <col min="6" max="6" width="15.625" style="0" customWidth="1"/>
    <col min="7" max="7" width="13.625" style="0" customWidth="1"/>
    <col min="8" max="8" width="13.75390625" style="0" customWidth="1"/>
    <col min="9" max="10" width="12.25390625" style="0" customWidth="1"/>
    <col min="11" max="11" width="12.375" style="0" customWidth="1"/>
    <col min="12" max="12" width="14.125" style="0" customWidth="1"/>
  </cols>
  <sheetData>
    <row r="1" spans="1:11" ht="48.75" customHeight="1">
      <c r="A1" s="137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8.25" customHeight="1">
      <c r="K2" s="5" t="s">
        <v>4</v>
      </c>
    </row>
    <row r="3" spans="1:12" s="83" customFormat="1" ht="12" customHeight="1">
      <c r="A3" s="160" t="s">
        <v>0</v>
      </c>
      <c r="B3" s="161" t="s">
        <v>1</v>
      </c>
      <c r="C3" s="161" t="s">
        <v>13</v>
      </c>
      <c r="D3" s="164" t="s">
        <v>11</v>
      </c>
      <c r="E3" s="166" t="s">
        <v>54</v>
      </c>
      <c r="F3" s="167" t="s">
        <v>8</v>
      </c>
      <c r="G3" s="167"/>
      <c r="H3" s="167"/>
      <c r="I3" s="167"/>
      <c r="J3" s="167"/>
      <c r="K3" s="167"/>
      <c r="L3" s="167"/>
    </row>
    <row r="4" spans="1:12" s="83" customFormat="1" ht="12" customHeight="1">
      <c r="A4" s="160"/>
      <c r="B4" s="162"/>
      <c r="C4" s="162"/>
      <c r="D4" s="164"/>
      <c r="E4" s="166"/>
      <c r="F4" s="150" t="s">
        <v>9</v>
      </c>
      <c r="G4" s="84" t="s">
        <v>3</v>
      </c>
      <c r="H4" s="168"/>
      <c r="I4" s="169"/>
      <c r="J4" s="169"/>
      <c r="K4" s="166"/>
      <c r="L4" s="150" t="s">
        <v>10</v>
      </c>
    </row>
    <row r="5" spans="1:12" s="83" customFormat="1" ht="14.25" customHeight="1">
      <c r="A5" s="160"/>
      <c r="B5" s="162"/>
      <c r="C5" s="162"/>
      <c r="D5" s="165"/>
      <c r="E5" s="166"/>
      <c r="F5" s="151"/>
      <c r="G5" s="153" t="s">
        <v>25</v>
      </c>
      <c r="H5" s="154"/>
      <c r="I5" s="150" t="s">
        <v>24</v>
      </c>
      <c r="J5" s="150" t="s">
        <v>26</v>
      </c>
      <c r="K5" s="155" t="s">
        <v>28</v>
      </c>
      <c r="L5" s="151"/>
    </row>
    <row r="6" spans="1:12" s="83" customFormat="1" ht="140.25" customHeight="1" thickBot="1">
      <c r="A6" s="160"/>
      <c r="B6" s="163"/>
      <c r="C6" s="163"/>
      <c r="D6" s="165"/>
      <c r="E6" s="166"/>
      <c r="F6" s="152"/>
      <c r="G6" s="78" t="s">
        <v>22</v>
      </c>
      <c r="H6" s="79" t="s">
        <v>23</v>
      </c>
      <c r="I6" s="152"/>
      <c r="J6" s="152"/>
      <c r="K6" s="156"/>
      <c r="L6" s="152"/>
    </row>
    <row r="7" spans="1:12" ht="9" customHeight="1">
      <c r="A7" s="8">
        <v>1</v>
      </c>
      <c r="B7" s="8">
        <v>2</v>
      </c>
      <c r="C7" s="8">
        <v>3</v>
      </c>
      <c r="D7" s="38">
        <v>4</v>
      </c>
      <c r="E7" s="37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</row>
    <row r="8" spans="1:12" s="44" customFormat="1" ht="18" customHeight="1">
      <c r="A8" s="85" t="s">
        <v>14</v>
      </c>
      <c r="B8" s="85" t="s">
        <v>15</v>
      </c>
      <c r="C8" s="86">
        <v>2110</v>
      </c>
      <c r="D8" s="87">
        <v>5000</v>
      </c>
      <c r="E8" s="88"/>
      <c r="F8" s="29">
        <f aca="true" t="shared" si="0" ref="F8:F22">SUM(G8:M8)</f>
        <v>0</v>
      </c>
      <c r="G8" s="88"/>
      <c r="H8" s="88">
        <v>0</v>
      </c>
      <c r="I8" s="89"/>
      <c r="J8" s="89"/>
      <c r="K8" s="89"/>
      <c r="L8" s="89"/>
    </row>
    <row r="9" spans="1:12" s="44" customFormat="1" ht="16.5" customHeight="1">
      <c r="A9" s="90" t="s">
        <v>14</v>
      </c>
      <c r="B9" s="90" t="s">
        <v>15</v>
      </c>
      <c r="C9" s="91"/>
      <c r="D9" s="92"/>
      <c r="E9" s="28">
        <f>F9</f>
        <v>5000</v>
      </c>
      <c r="F9" s="29">
        <f t="shared" si="0"/>
        <v>5000</v>
      </c>
      <c r="G9" s="28"/>
      <c r="H9" s="28">
        <v>5000</v>
      </c>
      <c r="I9" s="93"/>
      <c r="J9" s="93"/>
      <c r="K9" s="93"/>
      <c r="L9" s="93"/>
    </row>
    <row r="10" spans="1:12" s="44" customFormat="1" ht="16.5" customHeight="1">
      <c r="A10" s="91">
        <v>700</v>
      </c>
      <c r="B10" s="91">
        <v>70005</v>
      </c>
      <c r="C10" s="91">
        <v>2110</v>
      </c>
      <c r="D10" s="92">
        <v>116800</v>
      </c>
      <c r="E10" s="94"/>
      <c r="F10" s="29">
        <f t="shared" si="0"/>
        <v>0</v>
      </c>
      <c r="G10" s="93"/>
      <c r="H10" s="93"/>
      <c r="I10" s="95"/>
      <c r="J10" s="95"/>
      <c r="K10" s="95"/>
      <c r="L10" s="95"/>
    </row>
    <row r="11" spans="1:12" s="44" customFormat="1" ht="16.5" customHeight="1">
      <c r="A11" s="91">
        <v>700</v>
      </c>
      <c r="B11" s="91">
        <v>70005</v>
      </c>
      <c r="C11" s="91"/>
      <c r="D11" s="92"/>
      <c r="E11" s="28">
        <f>F11</f>
        <v>116800</v>
      </c>
      <c r="F11" s="29">
        <f t="shared" si="0"/>
        <v>116800</v>
      </c>
      <c r="G11" s="28">
        <v>107800</v>
      </c>
      <c r="H11" s="28">
        <v>9000</v>
      </c>
      <c r="I11" s="95"/>
      <c r="J11" s="95"/>
      <c r="K11" s="95"/>
      <c r="L11" s="95"/>
    </row>
    <row r="12" spans="1:12" s="44" customFormat="1" ht="16.5" customHeight="1">
      <c r="A12" s="91">
        <v>710</v>
      </c>
      <c r="B12" s="91">
        <v>71012</v>
      </c>
      <c r="C12" s="91">
        <v>2110</v>
      </c>
      <c r="D12" s="92">
        <v>187000</v>
      </c>
      <c r="E12" s="96"/>
      <c r="F12" s="29"/>
      <c r="G12" s="28"/>
      <c r="H12" s="28"/>
      <c r="I12" s="95"/>
      <c r="J12" s="95"/>
      <c r="K12" s="95"/>
      <c r="L12" s="95"/>
    </row>
    <row r="13" spans="1:12" s="44" customFormat="1" ht="16.5" customHeight="1">
      <c r="A13" s="91">
        <v>710</v>
      </c>
      <c r="B13" s="91">
        <v>71012</v>
      </c>
      <c r="C13" s="91"/>
      <c r="D13" s="92"/>
      <c r="E13" s="28">
        <f>F13</f>
        <v>187000</v>
      </c>
      <c r="F13" s="29">
        <f>SUM(G13:M13)</f>
        <v>187000</v>
      </c>
      <c r="G13" s="28">
        <v>21000</v>
      </c>
      <c r="H13" s="28">
        <v>166000</v>
      </c>
      <c r="I13" s="95"/>
      <c r="J13" s="95"/>
      <c r="K13" s="95"/>
      <c r="L13" s="95"/>
    </row>
    <row r="14" spans="1:12" s="45" customFormat="1" ht="16.5" customHeight="1">
      <c r="A14" s="97">
        <v>710</v>
      </c>
      <c r="B14" s="97">
        <v>71015</v>
      </c>
      <c r="C14" s="97">
        <v>2110</v>
      </c>
      <c r="D14" s="98">
        <v>346000</v>
      </c>
      <c r="E14" s="99"/>
      <c r="F14" s="29">
        <f t="shared" si="0"/>
        <v>0</v>
      </c>
      <c r="G14" s="100"/>
      <c r="H14" s="100"/>
      <c r="I14" s="100"/>
      <c r="J14" s="100"/>
      <c r="K14" s="101"/>
      <c r="L14" s="101"/>
    </row>
    <row r="15" spans="1:12" s="45" customFormat="1" ht="17.25" customHeight="1">
      <c r="A15" s="97">
        <v>710</v>
      </c>
      <c r="B15" s="97">
        <v>71015</v>
      </c>
      <c r="C15" s="97"/>
      <c r="D15" s="98"/>
      <c r="E15" s="29">
        <f>F15</f>
        <v>346000</v>
      </c>
      <c r="F15" s="29">
        <f t="shared" si="0"/>
        <v>346000</v>
      </c>
      <c r="G15" s="58">
        <v>310500</v>
      </c>
      <c r="H15" s="58">
        <v>34567</v>
      </c>
      <c r="I15" s="58"/>
      <c r="J15" s="70">
        <v>933</v>
      </c>
      <c r="K15" s="101"/>
      <c r="L15" s="101"/>
    </row>
    <row r="16" spans="1:12" s="45" customFormat="1" ht="17.25" customHeight="1">
      <c r="A16" s="97">
        <v>750</v>
      </c>
      <c r="B16" s="97">
        <v>75011</v>
      </c>
      <c r="C16" s="97">
        <v>2110</v>
      </c>
      <c r="D16" s="98">
        <v>29300</v>
      </c>
      <c r="E16" s="102"/>
      <c r="F16" s="29"/>
      <c r="G16" s="58"/>
      <c r="H16" s="58"/>
      <c r="I16" s="58"/>
      <c r="J16" s="70"/>
      <c r="K16" s="101"/>
      <c r="L16" s="101"/>
    </row>
    <row r="17" spans="1:12" s="45" customFormat="1" ht="17.25" customHeight="1">
      <c r="A17" s="97">
        <v>750</v>
      </c>
      <c r="B17" s="97">
        <v>75011</v>
      </c>
      <c r="C17" s="97"/>
      <c r="D17" s="98"/>
      <c r="E17" s="29">
        <f>F17</f>
        <v>29300</v>
      </c>
      <c r="F17" s="29">
        <f>SUM(G17:M17)</f>
        <v>29300</v>
      </c>
      <c r="G17" s="58">
        <v>29300</v>
      </c>
      <c r="H17" s="58"/>
      <c r="I17" s="58"/>
      <c r="J17" s="70"/>
      <c r="K17" s="101"/>
      <c r="L17" s="101"/>
    </row>
    <row r="18" spans="1:12" s="45" customFormat="1" ht="19.5" customHeight="1">
      <c r="A18" s="97">
        <v>750</v>
      </c>
      <c r="B18" s="97">
        <v>75045</v>
      </c>
      <c r="C18" s="97">
        <v>2110</v>
      </c>
      <c r="D18" s="98">
        <v>21000</v>
      </c>
      <c r="E18" s="99"/>
      <c r="F18" s="29">
        <f t="shared" si="0"/>
        <v>0</v>
      </c>
      <c r="G18" s="100"/>
      <c r="H18" s="100"/>
      <c r="I18" s="100"/>
      <c r="J18" s="100"/>
      <c r="K18" s="100"/>
      <c r="L18" s="100"/>
    </row>
    <row r="19" spans="1:12" s="45" customFormat="1" ht="19.5" customHeight="1">
      <c r="A19" s="103">
        <v>750</v>
      </c>
      <c r="B19" s="103">
        <v>75045</v>
      </c>
      <c r="C19" s="97"/>
      <c r="D19" s="104"/>
      <c r="E19" s="29">
        <f>SUM(F19,N19)</f>
        <v>21000</v>
      </c>
      <c r="F19" s="29">
        <f t="shared" si="0"/>
        <v>21000</v>
      </c>
      <c r="G19" s="57">
        <v>11145</v>
      </c>
      <c r="H19" s="57">
        <v>9855</v>
      </c>
      <c r="I19" s="43"/>
      <c r="J19" s="43"/>
      <c r="K19" s="100"/>
      <c r="L19" s="100"/>
    </row>
    <row r="20" spans="1:12" s="44" customFormat="1" ht="19.5" customHeight="1">
      <c r="A20" s="105">
        <v>754</v>
      </c>
      <c r="B20" s="105">
        <v>75411</v>
      </c>
      <c r="C20" s="91">
        <v>2110</v>
      </c>
      <c r="D20" s="106">
        <v>3468000</v>
      </c>
      <c r="E20" s="94"/>
      <c r="F20" s="29">
        <f t="shared" si="0"/>
        <v>0</v>
      </c>
      <c r="G20" s="25"/>
      <c r="H20" s="25"/>
      <c r="I20" s="25"/>
      <c r="J20" s="25"/>
      <c r="K20" s="93"/>
      <c r="L20" s="93"/>
    </row>
    <row r="21" spans="1:12" s="45" customFormat="1" ht="16.5" customHeight="1">
      <c r="A21" s="103">
        <v>754</v>
      </c>
      <c r="B21" s="103">
        <v>75411</v>
      </c>
      <c r="C21" s="97"/>
      <c r="D21" s="104"/>
      <c r="E21" s="29">
        <f>F21</f>
        <v>3468000</v>
      </c>
      <c r="F21" s="29">
        <f t="shared" si="0"/>
        <v>3468000</v>
      </c>
      <c r="G21" s="70">
        <v>3002285</v>
      </c>
      <c r="H21" s="70">
        <v>336794</v>
      </c>
      <c r="I21" s="63"/>
      <c r="J21" s="63">
        <v>128921</v>
      </c>
      <c r="K21" s="100"/>
      <c r="L21" s="100"/>
    </row>
    <row r="22" spans="1:12" s="44" customFormat="1" ht="19.5" customHeight="1">
      <c r="A22" s="105">
        <v>851</v>
      </c>
      <c r="B22" s="105">
        <v>85156</v>
      </c>
      <c r="C22" s="91">
        <v>2110</v>
      </c>
      <c r="D22" s="106">
        <v>2232000</v>
      </c>
      <c r="E22" s="94"/>
      <c r="F22" s="29">
        <f t="shared" si="0"/>
        <v>0</v>
      </c>
      <c r="G22" s="93"/>
      <c r="H22" s="93"/>
      <c r="I22" s="93"/>
      <c r="J22" s="93"/>
      <c r="K22" s="93"/>
      <c r="L22" s="93"/>
    </row>
    <row r="23" spans="1:12" s="45" customFormat="1" ht="16.5" customHeight="1">
      <c r="A23" s="103">
        <v>851</v>
      </c>
      <c r="B23" s="103">
        <v>85156</v>
      </c>
      <c r="C23" s="97"/>
      <c r="D23" s="104"/>
      <c r="E23" s="29">
        <f>F23</f>
        <v>2232000</v>
      </c>
      <c r="F23" s="29">
        <f>SUM(G23:M23)</f>
        <v>2232000</v>
      </c>
      <c r="G23" s="39">
        <v>0</v>
      </c>
      <c r="H23" s="57">
        <v>2232000</v>
      </c>
      <c r="I23" s="100"/>
      <c r="J23" s="100"/>
      <c r="K23" s="100"/>
      <c r="L23" s="100"/>
    </row>
    <row r="24" spans="1:12" s="44" customFormat="1" ht="19.5" customHeight="1">
      <c r="A24" s="105">
        <v>852</v>
      </c>
      <c r="B24" s="105">
        <v>85205</v>
      </c>
      <c r="C24" s="91">
        <v>2110</v>
      </c>
      <c r="D24" s="106">
        <v>5000</v>
      </c>
      <c r="E24" s="94"/>
      <c r="F24" s="29">
        <f>SUM(G24:M24)</f>
        <v>0</v>
      </c>
      <c r="G24" s="93"/>
      <c r="H24" s="93"/>
      <c r="I24" s="93"/>
      <c r="J24" s="93"/>
      <c r="K24" s="93"/>
      <c r="L24" s="93"/>
    </row>
    <row r="25" spans="1:12" s="45" customFormat="1" ht="19.5" customHeight="1">
      <c r="A25" s="103">
        <v>852</v>
      </c>
      <c r="B25" s="103">
        <v>85205</v>
      </c>
      <c r="C25" s="97"/>
      <c r="D25" s="104"/>
      <c r="E25" s="29">
        <f>SUM(F25,N25)</f>
        <v>5000</v>
      </c>
      <c r="F25" s="29">
        <f>SUM(G25:M25)</f>
        <v>5000</v>
      </c>
      <c r="G25" s="29">
        <v>5000</v>
      </c>
      <c r="H25" s="29"/>
      <c r="I25" s="100"/>
      <c r="J25" s="100"/>
      <c r="K25" s="100"/>
      <c r="L25" s="100"/>
    </row>
    <row r="26" spans="1:12" s="44" customFormat="1" ht="19.5" customHeight="1">
      <c r="A26" s="105">
        <v>853</v>
      </c>
      <c r="B26" s="105">
        <v>85321</v>
      </c>
      <c r="C26" s="91">
        <v>2110</v>
      </c>
      <c r="D26" s="106">
        <v>113000</v>
      </c>
      <c r="E26" s="94"/>
      <c r="F26" s="29">
        <f>SUM(G26:M26)</f>
        <v>0</v>
      </c>
      <c r="G26" s="93"/>
      <c r="H26" s="93"/>
      <c r="I26" s="93"/>
      <c r="J26" s="93"/>
      <c r="K26" s="93"/>
      <c r="L26" s="93"/>
    </row>
    <row r="27" spans="1:12" s="45" customFormat="1" ht="19.5" customHeight="1">
      <c r="A27" s="107">
        <v>853</v>
      </c>
      <c r="B27" s="107">
        <v>85321</v>
      </c>
      <c r="C27" s="107"/>
      <c r="D27" s="108"/>
      <c r="E27" s="29">
        <f>SUM(F27,N27)</f>
        <v>113000</v>
      </c>
      <c r="F27" s="29">
        <f>SUM(G27:M27)</f>
        <v>113000</v>
      </c>
      <c r="G27" s="57">
        <v>74764</v>
      </c>
      <c r="H27" s="57">
        <v>38236</v>
      </c>
      <c r="I27" s="55"/>
      <c r="J27" s="55"/>
      <c r="K27" s="109"/>
      <c r="L27" s="109"/>
    </row>
    <row r="28" spans="1:12" s="56" customFormat="1" ht="19.5" customHeight="1">
      <c r="A28" s="157" t="s">
        <v>12</v>
      </c>
      <c r="B28" s="158"/>
      <c r="C28" s="159"/>
      <c r="D28" s="110">
        <f>SUM(D8:D27)</f>
        <v>6523100</v>
      </c>
      <c r="E28" s="110">
        <f aca="true" t="shared" si="1" ref="E28:L28">SUM(E8:E27)</f>
        <v>6523100</v>
      </c>
      <c r="F28" s="110">
        <f t="shared" si="1"/>
        <v>6523100</v>
      </c>
      <c r="G28" s="110">
        <f t="shared" si="1"/>
        <v>3561794</v>
      </c>
      <c r="H28" s="110">
        <f t="shared" si="1"/>
        <v>2831452</v>
      </c>
      <c r="I28" s="110">
        <f t="shared" si="1"/>
        <v>0</v>
      </c>
      <c r="J28" s="110">
        <f t="shared" si="1"/>
        <v>129854</v>
      </c>
      <c r="K28" s="110">
        <f t="shared" si="1"/>
        <v>0</v>
      </c>
      <c r="L28" s="110">
        <f t="shared" si="1"/>
        <v>0</v>
      </c>
    </row>
    <row r="29" spans="1:12" ht="12.75">
      <c r="A29" s="111"/>
      <c r="B29" s="111"/>
      <c r="C29" s="111"/>
      <c r="D29" s="111"/>
      <c r="E29" s="111"/>
      <c r="F29" s="88"/>
      <c r="G29" s="88"/>
      <c r="H29" s="88"/>
      <c r="I29" s="88"/>
      <c r="J29" s="88"/>
      <c r="K29" s="88"/>
      <c r="L29" s="88"/>
    </row>
    <row r="30" ht="12.75">
      <c r="A30" s="17"/>
    </row>
  </sheetData>
  <sheetProtection/>
  <mergeCells count="15">
    <mergeCell ref="A28:C28"/>
    <mergeCell ref="A1:K1"/>
    <mergeCell ref="A3:A6"/>
    <mergeCell ref="B3:B6"/>
    <mergeCell ref="C3:C6"/>
    <mergeCell ref="D3:D6"/>
    <mergeCell ref="E3:E6"/>
    <mergeCell ref="F3:L3"/>
    <mergeCell ref="F4:F6"/>
    <mergeCell ref="H4:K4"/>
    <mergeCell ref="L4:L6"/>
    <mergeCell ref="G5:H5"/>
    <mergeCell ref="I5:I6"/>
    <mergeCell ref="J5:J6"/>
    <mergeCell ref="K5:K6"/>
  </mergeCells>
  <printOptions horizontalCentered="1"/>
  <pageMargins left="0.7086614173228347" right="0.7086614173228347" top="0.984251968503937" bottom="0.6889763779527559" header="0.984251968503937" footer="0"/>
  <pageSetup horizontalDpi="600" verticalDpi="600" orientation="landscape" paperSize="9" scale="70" r:id="rId1"/>
  <headerFooter alignWithMargins="0">
    <oddHeader xml:space="preserve">&amp;RZałącznik nr 7
do uchwały Nr IX/67/2015                 
  Rady Powiatu w Choszcznie  
z dnia 21 grudnia 2015 r.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4.125" style="1" customWidth="1"/>
    <col min="2" max="2" width="7.75390625" style="1" customWidth="1"/>
    <col min="3" max="3" width="5.00390625" style="1" customWidth="1"/>
    <col min="4" max="4" width="8.00390625" style="1" customWidth="1"/>
    <col min="5" max="5" width="10.00390625" style="1" customWidth="1"/>
    <col min="6" max="6" width="12.875" style="1" customWidth="1"/>
    <col min="7" max="9" width="15.875" style="1" customWidth="1"/>
    <col min="10" max="10" width="14.25390625" style="0" customWidth="1"/>
    <col min="11" max="11" width="12.875" style="0" customWidth="1"/>
    <col min="12" max="12" width="14.375" style="0" customWidth="1"/>
    <col min="78" max="16384" width="9.125" style="1" customWidth="1"/>
  </cols>
  <sheetData>
    <row r="1" spans="1:12" ht="128.25" customHeight="1">
      <c r="A1" s="170" t="s">
        <v>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6" ht="15.75">
      <c r="A2" s="7"/>
      <c r="B2" s="7"/>
      <c r="C2" s="7"/>
      <c r="D2" s="7"/>
      <c r="E2" s="7"/>
      <c r="F2" s="7"/>
    </row>
    <row r="3" spans="1:12" ht="13.5" customHeight="1">
      <c r="A3" s="3"/>
      <c r="B3" s="3"/>
      <c r="C3" s="3"/>
      <c r="D3" s="3"/>
      <c r="E3" s="3"/>
      <c r="F3" s="3"/>
      <c r="L3" s="15" t="s">
        <v>4</v>
      </c>
    </row>
    <row r="4" spans="1:12" ht="20.25" customHeight="1">
      <c r="A4" s="140" t="s">
        <v>0</v>
      </c>
      <c r="B4" s="171" t="s">
        <v>1</v>
      </c>
      <c r="C4" s="171" t="s">
        <v>13</v>
      </c>
      <c r="D4" s="174" t="s">
        <v>11</v>
      </c>
      <c r="E4" s="176" t="s">
        <v>27</v>
      </c>
      <c r="F4" s="141" t="s">
        <v>8</v>
      </c>
      <c r="G4" s="141"/>
      <c r="H4" s="141"/>
      <c r="I4" s="141"/>
      <c r="J4" s="141"/>
      <c r="K4" s="141"/>
      <c r="L4" s="141"/>
    </row>
    <row r="5" spans="1:12" ht="20.25" customHeight="1">
      <c r="A5" s="140"/>
      <c r="B5" s="172"/>
      <c r="C5" s="172"/>
      <c r="D5" s="174"/>
      <c r="E5" s="176"/>
      <c r="F5" s="142" t="s">
        <v>9</v>
      </c>
      <c r="G5" s="177" t="s">
        <v>3</v>
      </c>
      <c r="H5" s="178"/>
      <c r="I5" s="178"/>
      <c r="J5" s="178"/>
      <c r="K5" s="179"/>
      <c r="L5" s="142" t="s">
        <v>10</v>
      </c>
    </row>
    <row r="6" spans="1:12" ht="18" customHeight="1">
      <c r="A6" s="140"/>
      <c r="B6" s="172"/>
      <c r="C6" s="172"/>
      <c r="D6" s="175"/>
      <c r="E6" s="176"/>
      <c r="F6" s="151"/>
      <c r="G6" s="153" t="s">
        <v>25</v>
      </c>
      <c r="H6" s="154"/>
      <c r="I6" s="150" t="s">
        <v>24</v>
      </c>
      <c r="J6" s="150" t="s">
        <v>26</v>
      </c>
      <c r="K6" s="155" t="s">
        <v>28</v>
      </c>
      <c r="L6" s="151"/>
    </row>
    <row r="7" spans="1:12" ht="122.25" customHeight="1" thickBot="1">
      <c r="A7" s="140"/>
      <c r="B7" s="173"/>
      <c r="C7" s="173"/>
      <c r="D7" s="175"/>
      <c r="E7" s="176"/>
      <c r="F7" s="152"/>
      <c r="G7" s="78" t="s">
        <v>22</v>
      </c>
      <c r="H7" s="79" t="s">
        <v>23</v>
      </c>
      <c r="I7" s="152"/>
      <c r="J7" s="152"/>
      <c r="K7" s="156"/>
      <c r="L7" s="152"/>
    </row>
    <row r="8" spans="1:12" ht="8.25" customHeight="1">
      <c r="A8" s="20">
        <v>1</v>
      </c>
      <c r="B8" s="20">
        <v>2</v>
      </c>
      <c r="C8" s="8">
        <v>3</v>
      </c>
      <c r="D8" s="38">
        <v>4</v>
      </c>
      <c r="E8" s="37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19.5" customHeight="1">
      <c r="A9" s="22">
        <v>750</v>
      </c>
      <c r="B9" s="21">
        <v>75045</v>
      </c>
      <c r="C9" s="19">
        <v>2120</v>
      </c>
      <c r="D9" s="41">
        <v>2000</v>
      </c>
      <c r="E9" s="27"/>
      <c r="F9" s="24"/>
      <c r="G9" s="24"/>
      <c r="H9" s="24"/>
      <c r="I9" s="9"/>
      <c r="J9" s="9"/>
      <c r="K9" s="9"/>
      <c r="L9" s="9"/>
    </row>
    <row r="10" spans="1:12" ht="19.5" customHeight="1">
      <c r="A10" s="26">
        <v>750</v>
      </c>
      <c r="B10" s="9">
        <v>75045</v>
      </c>
      <c r="C10" s="23">
        <v>4300</v>
      </c>
      <c r="D10" s="42"/>
      <c r="E10" s="40">
        <v>2000</v>
      </c>
      <c r="F10" s="32"/>
      <c r="G10" s="46"/>
      <c r="H10" s="46">
        <v>2000</v>
      </c>
      <c r="I10" s="18"/>
      <c r="J10" s="18"/>
      <c r="K10" s="18"/>
      <c r="L10" s="18"/>
    </row>
    <row r="11" spans="1:12" ht="24.75" customHeight="1">
      <c r="A11" s="80" t="s">
        <v>12</v>
      </c>
      <c r="B11" s="81"/>
      <c r="C11" s="81"/>
      <c r="D11" s="118">
        <v>2000</v>
      </c>
      <c r="E11" s="119">
        <v>2000</v>
      </c>
      <c r="F11" s="114"/>
      <c r="G11" s="120"/>
      <c r="H11" s="114">
        <v>2000</v>
      </c>
      <c r="I11" s="121"/>
      <c r="J11" s="121"/>
      <c r="K11" s="121"/>
      <c r="L11" s="121"/>
    </row>
    <row r="13" spans="1:9" ht="12.75">
      <c r="A13" s="17"/>
      <c r="G13"/>
      <c r="H13"/>
      <c r="I13"/>
    </row>
  </sheetData>
  <sheetProtection/>
  <mergeCells count="14">
    <mergeCell ref="A1:L1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I6:I7"/>
    <mergeCell ref="J6:J7"/>
    <mergeCell ref="K6:K7"/>
  </mergeCells>
  <printOptions horizontalCentered="1"/>
  <pageMargins left="0.7086614173228347" right="0.7086614173228347" top="0.984251968503937" bottom="0.6889763779527559" header="0.984251968503937" footer="0"/>
  <pageSetup horizontalDpi="600" verticalDpi="600" orientation="landscape" paperSize="9" scale="90" r:id="rId1"/>
  <headerFooter alignWithMargins="0">
    <oddHeader xml:space="preserve">&amp;RZałącznik nr 8
do uchwały Nr IX/67/2015                     
  Rady Powiatu w Choszcznie  
z dnia 21 grudnia 2015 r.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5.25390625" style="1" customWidth="1"/>
    <col min="4" max="4" width="9.875" style="1" customWidth="1"/>
    <col min="5" max="5" width="11.625" style="1" customWidth="1"/>
    <col min="6" max="6" width="9.00390625" style="1" customWidth="1"/>
    <col min="7" max="7" width="9.125" style="1" customWidth="1"/>
    <col min="8" max="9" width="15.875" style="1" customWidth="1"/>
    <col min="10" max="10" width="14.25390625" style="0" customWidth="1"/>
    <col min="11" max="11" width="12.875" style="0" customWidth="1"/>
    <col min="12" max="12" width="14.375" style="0" customWidth="1"/>
    <col min="78" max="16384" width="9.125" style="1" customWidth="1"/>
  </cols>
  <sheetData>
    <row r="1" spans="1:12" ht="123" customHeight="1">
      <c r="A1" s="170" t="s">
        <v>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6" ht="15.75">
      <c r="A2" s="7"/>
      <c r="B2" s="7"/>
      <c r="C2" s="7"/>
      <c r="D2" s="7"/>
      <c r="E2" s="7"/>
      <c r="F2" s="7"/>
    </row>
    <row r="3" spans="1:12" ht="13.5" customHeight="1">
      <c r="A3" s="3"/>
      <c r="B3" s="3"/>
      <c r="C3" s="3"/>
      <c r="D3" s="3"/>
      <c r="E3" s="3"/>
      <c r="F3" s="3"/>
      <c r="L3" s="15" t="s">
        <v>4</v>
      </c>
    </row>
    <row r="4" spans="1:12" ht="20.25" customHeight="1">
      <c r="A4" s="140" t="s">
        <v>0</v>
      </c>
      <c r="B4" s="171" t="s">
        <v>1</v>
      </c>
      <c r="C4" s="171" t="s">
        <v>13</v>
      </c>
      <c r="D4" s="174" t="s">
        <v>11</v>
      </c>
      <c r="E4" s="176" t="s">
        <v>27</v>
      </c>
      <c r="F4" s="141" t="s">
        <v>8</v>
      </c>
      <c r="G4" s="141"/>
      <c r="H4" s="141"/>
      <c r="I4" s="141"/>
      <c r="J4" s="141"/>
      <c r="K4" s="141"/>
      <c r="L4" s="141"/>
    </row>
    <row r="5" spans="1:12" ht="20.25" customHeight="1">
      <c r="A5" s="140"/>
      <c r="B5" s="172"/>
      <c r="C5" s="172"/>
      <c r="D5" s="174"/>
      <c r="E5" s="176"/>
      <c r="F5" s="142" t="s">
        <v>9</v>
      </c>
      <c r="G5" s="177" t="s">
        <v>3</v>
      </c>
      <c r="H5" s="178"/>
      <c r="I5" s="178"/>
      <c r="J5" s="178"/>
      <c r="K5" s="179"/>
      <c r="L5" s="142" t="s">
        <v>10</v>
      </c>
    </row>
    <row r="6" spans="1:12" ht="18" customHeight="1">
      <c r="A6" s="140"/>
      <c r="B6" s="172"/>
      <c r="C6" s="172"/>
      <c r="D6" s="175"/>
      <c r="E6" s="176"/>
      <c r="F6" s="151"/>
      <c r="G6" s="153" t="s">
        <v>25</v>
      </c>
      <c r="H6" s="154"/>
      <c r="I6" s="150" t="s">
        <v>24</v>
      </c>
      <c r="J6" s="150" t="s">
        <v>26</v>
      </c>
      <c r="K6" s="155" t="s">
        <v>28</v>
      </c>
      <c r="L6" s="151"/>
    </row>
    <row r="7" spans="1:12" ht="122.25" customHeight="1" thickBot="1">
      <c r="A7" s="140"/>
      <c r="B7" s="173"/>
      <c r="C7" s="173"/>
      <c r="D7" s="175"/>
      <c r="E7" s="176"/>
      <c r="F7" s="152"/>
      <c r="G7" s="78" t="s">
        <v>22</v>
      </c>
      <c r="H7" s="79" t="s">
        <v>23</v>
      </c>
      <c r="I7" s="152"/>
      <c r="J7" s="152"/>
      <c r="K7" s="156"/>
      <c r="L7" s="152"/>
    </row>
    <row r="8" spans="1:12" ht="8.25" customHeight="1">
      <c r="A8" s="20">
        <v>1</v>
      </c>
      <c r="B8" s="20">
        <v>2</v>
      </c>
      <c r="C8" s="8">
        <v>3</v>
      </c>
      <c r="D8" s="38">
        <v>4</v>
      </c>
      <c r="E8" s="37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1" ht="19.5" customHeight="1">
      <c r="A9" s="22">
        <v>600</v>
      </c>
      <c r="B9" s="21">
        <v>60014</v>
      </c>
      <c r="C9" s="19">
        <v>6300</v>
      </c>
      <c r="D9" s="67">
        <v>519850</v>
      </c>
      <c r="E9" s="68"/>
      <c r="F9" s="66"/>
      <c r="G9" s="66"/>
      <c r="H9" s="66"/>
      <c r="I9" s="66"/>
      <c r="J9" s="66"/>
      <c r="K9" s="66"/>
    </row>
    <row r="10" spans="1:12" ht="19.5" customHeight="1">
      <c r="A10" s="22">
        <v>600</v>
      </c>
      <c r="B10" s="21">
        <v>60014</v>
      </c>
      <c r="C10" s="23"/>
      <c r="D10" s="69"/>
      <c r="E10" s="67">
        <v>519850</v>
      </c>
      <c r="F10" s="65"/>
      <c r="G10" s="65"/>
      <c r="H10" s="65"/>
      <c r="I10" s="65"/>
      <c r="J10" s="65"/>
      <c r="K10" s="65"/>
      <c r="L10" s="67">
        <v>519850</v>
      </c>
    </row>
    <row r="11" spans="1:12" ht="24.75" customHeight="1">
      <c r="A11" s="80" t="s">
        <v>12</v>
      </c>
      <c r="B11" s="81"/>
      <c r="C11" s="81"/>
      <c r="D11" s="82">
        <f>SUM(D9:D10)</f>
        <v>519850</v>
      </c>
      <c r="E11" s="82">
        <f aca="true" t="shared" si="0" ref="E11:K11">SUM(E9:E10)</f>
        <v>519850</v>
      </c>
      <c r="F11" s="82">
        <f t="shared" si="0"/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 t="shared" si="0"/>
        <v>0</v>
      </c>
      <c r="K11" s="82">
        <f t="shared" si="0"/>
        <v>0</v>
      </c>
      <c r="L11" s="82">
        <f>SUM(L10:L10)</f>
        <v>519850</v>
      </c>
    </row>
    <row r="13" spans="1:9" ht="12.75">
      <c r="A13" s="17"/>
      <c r="G13"/>
      <c r="H13"/>
      <c r="I13"/>
    </row>
  </sheetData>
  <sheetProtection/>
  <mergeCells count="14">
    <mergeCell ref="A1:L1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I6:I7"/>
    <mergeCell ref="J6:J7"/>
    <mergeCell ref="K6:K7"/>
  </mergeCells>
  <printOptions horizontalCentered="1"/>
  <pageMargins left="0.7086614173228347" right="0.7086614173228347" top="0.984251968503937" bottom="0.6889763779527559" header="0.984251968503937" footer="0"/>
  <pageSetup horizontalDpi="600" verticalDpi="600" orientation="landscape" paperSize="9" scale="90" r:id="rId1"/>
  <headerFooter alignWithMargins="0">
    <oddHeader xml:space="preserve">&amp;RZałącznik nr 9 
do uchwały Nr IX/67/2015                     
  Rady Powiatu w Choszcznie  
z dnia 21 grudnia 2015 r.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SheetLayoutView="100" workbookViewId="0" topLeftCell="A1">
      <selection activeCell="D22" sqref="D22"/>
    </sheetView>
  </sheetViews>
  <sheetFormatPr defaultColWidth="9.00390625" defaultRowHeight="12.75"/>
  <cols>
    <col min="1" max="1" width="4.00390625" style="1" customWidth="1"/>
    <col min="2" max="2" width="6.375" style="1" customWidth="1"/>
    <col min="3" max="3" width="9.875" style="1" customWidth="1"/>
    <col min="4" max="4" width="19.625" style="1" customWidth="1"/>
    <col min="5" max="5" width="28.875" style="1" customWidth="1"/>
    <col min="6" max="6" width="22.375" style="1" customWidth="1"/>
    <col min="7" max="16384" width="9.125" style="1" customWidth="1"/>
  </cols>
  <sheetData>
    <row r="1" spans="1:6" ht="41.25" customHeight="1">
      <c r="A1" s="137" t="s">
        <v>56</v>
      </c>
      <c r="B1" s="137"/>
      <c r="C1" s="137"/>
      <c r="D1" s="137"/>
      <c r="E1" s="137"/>
      <c r="F1" s="137"/>
    </row>
    <row r="2" spans="5:6" ht="19.5" customHeight="1">
      <c r="E2" s="4"/>
      <c r="F2" s="4"/>
    </row>
    <row r="3" spans="5:6" ht="19.5" customHeight="1">
      <c r="E3" s="4"/>
      <c r="F3" s="4"/>
    </row>
    <row r="4" spans="5:6" ht="19.5" customHeight="1">
      <c r="E4" s="4"/>
      <c r="F4" s="4"/>
    </row>
    <row r="5" ht="9" customHeight="1">
      <c r="F5" s="6" t="s">
        <v>4</v>
      </c>
    </row>
    <row r="6" spans="1:6" ht="37.5" customHeight="1">
      <c r="A6" s="112" t="s">
        <v>7</v>
      </c>
      <c r="B6" s="112" t="s">
        <v>0</v>
      </c>
      <c r="C6" s="112" t="s">
        <v>1</v>
      </c>
      <c r="D6" s="112" t="s">
        <v>2</v>
      </c>
      <c r="E6" s="112" t="s">
        <v>6</v>
      </c>
      <c r="F6" s="112" t="s">
        <v>5</v>
      </c>
    </row>
    <row r="7" spans="1:6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45" customHeight="1">
      <c r="A8" s="10">
        <v>1</v>
      </c>
      <c r="B8" s="10">
        <v>801</v>
      </c>
      <c r="C8" s="10">
        <v>80120</v>
      </c>
      <c r="D8" s="11" t="s">
        <v>20</v>
      </c>
      <c r="E8" s="71" t="s">
        <v>47</v>
      </c>
      <c r="F8" s="35">
        <v>156627</v>
      </c>
    </row>
    <row r="9" spans="1:6" ht="30" customHeight="1">
      <c r="A9" s="10">
        <v>2</v>
      </c>
      <c r="B9" s="10">
        <v>801</v>
      </c>
      <c r="C9" s="10">
        <v>80120</v>
      </c>
      <c r="D9" s="11" t="s">
        <v>20</v>
      </c>
      <c r="E9" s="11" t="s">
        <v>17</v>
      </c>
      <c r="F9" s="35">
        <v>100689</v>
      </c>
    </row>
    <row r="10" spans="1:6" ht="30" customHeight="1">
      <c r="A10" s="14">
        <v>3</v>
      </c>
      <c r="B10" s="14">
        <v>801</v>
      </c>
      <c r="C10" s="14">
        <v>80130</v>
      </c>
      <c r="D10" s="13" t="s">
        <v>16</v>
      </c>
      <c r="E10" s="34" t="s">
        <v>17</v>
      </c>
      <c r="F10" s="36">
        <v>592285</v>
      </c>
    </row>
    <row r="11" spans="1:6" ht="30" customHeight="1">
      <c r="A11" s="14">
        <v>4</v>
      </c>
      <c r="B11" s="14">
        <v>801</v>
      </c>
      <c r="C11" s="14">
        <v>80130</v>
      </c>
      <c r="D11" s="34" t="s">
        <v>16</v>
      </c>
      <c r="E11" s="34" t="s">
        <v>21</v>
      </c>
      <c r="F11" s="36">
        <v>29715</v>
      </c>
    </row>
    <row r="12" spans="1:6" ht="30" customHeight="1">
      <c r="A12" s="14">
        <v>5</v>
      </c>
      <c r="B12" s="14">
        <v>801</v>
      </c>
      <c r="C12" s="14">
        <v>80130</v>
      </c>
      <c r="D12" s="34" t="s">
        <v>16</v>
      </c>
      <c r="E12" s="71" t="s">
        <v>48</v>
      </c>
      <c r="F12" s="36">
        <v>142632</v>
      </c>
    </row>
    <row r="13" spans="1:6" ht="25.5" customHeight="1">
      <c r="A13" s="147" t="s">
        <v>12</v>
      </c>
      <c r="B13" s="148"/>
      <c r="C13" s="148"/>
      <c r="D13" s="148"/>
      <c r="E13" s="149"/>
      <c r="F13" s="114">
        <f>SUM(F8:F12)</f>
        <v>1021948</v>
      </c>
    </row>
  </sheetData>
  <sheetProtection/>
  <mergeCells count="2">
    <mergeCell ref="A1:F1"/>
    <mergeCell ref="A13:E13"/>
  </mergeCells>
  <printOptions horizontalCentered="1" verticalCentered="1"/>
  <pageMargins left="0.7086614173228347" right="0.7086614173228347" top="0.984251968503937" bottom="0.7086614173228347" header="0.984251968503937" footer="0"/>
  <pageSetup horizontalDpi="600" verticalDpi="600" orientation="portrait" paperSize="9" scale="95" r:id="rId1"/>
  <headerFooter alignWithMargins="0">
    <oddHeader xml:space="preserve">&amp;RZałącznik nr  10
do uchwały Nr IX/67/2015                    
  Rady Powiatu w Choszcznie  
z dnia 21 grudnia 2015 r.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view="pageLayout" zoomScaleSheetLayoutView="100" workbookViewId="0" topLeftCell="A1">
      <selection activeCell="D8" sqref="D8:E8"/>
    </sheetView>
  </sheetViews>
  <sheetFormatPr defaultColWidth="9.00390625" defaultRowHeight="12.75"/>
  <cols>
    <col min="1" max="1" width="4.00390625" style="1" customWidth="1"/>
    <col min="2" max="2" width="6.375" style="1" customWidth="1"/>
    <col min="3" max="3" width="9.875" style="1" customWidth="1"/>
    <col min="4" max="4" width="19.625" style="1" customWidth="1"/>
    <col min="5" max="5" width="28.875" style="1" customWidth="1"/>
    <col min="6" max="6" width="22.375" style="1" customWidth="1"/>
    <col min="7" max="16384" width="9.125" style="1" customWidth="1"/>
  </cols>
  <sheetData>
    <row r="1" spans="1:6" ht="69.75" customHeight="1">
      <c r="A1" s="137" t="s">
        <v>55</v>
      </c>
      <c r="B1" s="137"/>
      <c r="C1" s="137"/>
      <c r="D1" s="137"/>
      <c r="E1" s="137"/>
      <c r="F1" s="137"/>
    </row>
    <row r="2" spans="5:6" ht="19.5" customHeight="1">
      <c r="E2" s="4"/>
      <c r="F2" s="4"/>
    </row>
    <row r="3" spans="5:6" ht="19.5" customHeight="1">
      <c r="E3" s="4"/>
      <c r="F3" s="4"/>
    </row>
    <row r="4" spans="5:6" ht="19.5" customHeight="1">
      <c r="E4" s="4"/>
      <c r="F4" s="4"/>
    </row>
    <row r="5" ht="9" customHeight="1">
      <c r="F5" s="6" t="s">
        <v>4</v>
      </c>
    </row>
    <row r="6" spans="1:6" ht="37.5" customHeight="1">
      <c r="A6" s="112" t="s">
        <v>7</v>
      </c>
      <c r="B6" s="112" t="s">
        <v>0</v>
      </c>
      <c r="C6" s="112" t="s">
        <v>1</v>
      </c>
      <c r="D6" s="177" t="s">
        <v>49</v>
      </c>
      <c r="E6" s="180"/>
      <c r="F6" s="112" t="s">
        <v>5</v>
      </c>
    </row>
    <row r="7" spans="1:6" ht="7.5" customHeight="1">
      <c r="A7" s="8">
        <v>1</v>
      </c>
      <c r="B7" s="8">
        <v>2</v>
      </c>
      <c r="C7" s="8">
        <v>3</v>
      </c>
      <c r="D7" s="72"/>
      <c r="E7" s="73"/>
      <c r="F7" s="8">
        <v>6</v>
      </c>
    </row>
    <row r="8" spans="1:6" s="2" customFormat="1" ht="30" customHeight="1">
      <c r="A8" s="14">
        <v>1</v>
      </c>
      <c r="B8" s="74">
        <v>92116</v>
      </c>
      <c r="C8" s="74">
        <v>92116</v>
      </c>
      <c r="D8" s="181" t="s">
        <v>50</v>
      </c>
      <c r="E8" s="182"/>
      <c r="F8" s="75">
        <v>51950</v>
      </c>
    </row>
    <row r="9" spans="1:6" ht="27.75" customHeight="1">
      <c r="A9" s="147" t="s">
        <v>12</v>
      </c>
      <c r="B9" s="148"/>
      <c r="C9" s="148"/>
      <c r="D9" s="148"/>
      <c r="E9" s="149"/>
      <c r="F9" s="113">
        <f>SUM(F8:F8)</f>
        <v>51950</v>
      </c>
    </row>
  </sheetData>
  <sheetProtection/>
  <mergeCells count="4">
    <mergeCell ref="A1:F1"/>
    <mergeCell ref="D6:E6"/>
    <mergeCell ref="D8:E8"/>
    <mergeCell ref="A9:E9"/>
  </mergeCells>
  <printOptions horizontalCentered="1" verticalCentered="1"/>
  <pageMargins left="0.7086614173228347" right="0.7086614173228347" top="0.984251968503937" bottom="0.6889763779527559" header="0.984251968503937" footer="0"/>
  <pageSetup horizontalDpi="600" verticalDpi="600" orientation="portrait" paperSize="9" scale="95" r:id="rId1"/>
  <headerFooter alignWithMargins="0">
    <oddHeader xml:space="preserve">&amp;RZałącznik nr 11
do uchwały Nr IX/67/2015                    
  Rady Powiatu w Choszcznie  
z dnia 21 grudnia 2015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4.75390625" style="0" customWidth="1"/>
    <col min="2" max="2" width="9.625" style="0" bestFit="1" customWidth="1"/>
    <col min="5" max="5" width="12.75390625" style="0" customWidth="1"/>
    <col min="6" max="6" width="10.125" style="0" bestFit="1" customWidth="1"/>
    <col min="7" max="7" width="9.25390625" style="0" bestFit="1" customWidth="1"/>
    <col min="8" max="8" width="10.125" style="0" bestFit="1" customWidth="1"/>
  </cols>
  <sheetData>
    <row r="1" ht="13.5" thickBot="1"/>
    <row r="2" spans="1:3" ht="15" thickBot="1">
      <c r="A2" s="49">
        <v>29296007</v>
      </c>
      <c r="B2" s="54">
        <f>PRODUCT(A2/51256373,100)</f>
        <v>57.15583309025787</v>
      </c>
      <c r="C2">
        <v>16</v>
      </c>
    </row>
    <row r="3" spans="1:3" ht="15" thickBot="1">
      <c r="A3" s="50">
        <v>2001393</v>
      </c>
      <c r="B3" s="54">
        <f aca="true" t="shared" si="0" ref="B3:B8">PRODUCT(A3/51256373,100)</f>
        <v>3.9046715225051134</v>
      </c>
      <c r="C3">
        <v>90</v>
      </c>
    </row>
    <row r="4" spans="1:3" ht="15" thickBot="1">
      <c r="A4" s="50">
        <v>810820</v>
      </c>
      <c r="B4" s="54">
        <f t="shared" si="0"/>
        <v>1.581891094791276</v>
      </c>
      <c r="C4">
        <v>58</v>
      </c>
    </row>
    <row r="5" spans="1:3" ht="15" thickBot="1">
      <c r="A5" s="51">
        <v>9685824</v>
      </c>
      <c r="B5" s="54">
        <f t="shared" si="0"/>
        <v>18.89681893800796</v>
      </c>
      <c r="C5">
        <v>90</v>
      </c>
    </row>
    <row r="6" spans="1:3" ht="15" thickBot="1">
      <c r="A6" s="52">
        <v>1569354</v>
      </c>
      <c r="B6" s="54">
        <f t="shared" si="0"/>
        <v>3.061773411083925</v>
      </c>
      <c r="C6">
        <v>6</v>
      </c>
    </row>
    <row r="7" spans="1:3" ht="15" thickBot="1">
      <c r="A7" s="52">
        <v>4465475</v>
      </c>
      <c r="B7" s="54">
        <f t="shared" si="0"/>
        <v>8.71203859859534</v>
      </c>
      <c r="C7">
        <v>71</v>
      </c>
    </row>
    <row r="8" spans="1:3" ht="14.25">
      <c r="A8" s="52">
        <v>3427500</v>
      </c>
      <c r="B8" s="54">
        <f t="shared" si="0"/>
        <v>6.686973344758513</v>
      </c>
      <c r="C8">
        <v>69</v>
      </c>
    </row>
    <row r="9" spans="1:3" ht="12.75">
      <c r="A9" s="53">
        <f>SUM(A2:A8)</f>
        <v>51256373</v>
      </c>
      <c r="C9">
        <f>SUM(C2:C8)</f>
        <v>400</v>
      </c>
    </row>
    <row r="10" spans="6:7" ht="12.75">
      <c r="F10">
        <v>83</v>
      </c>
      <c r="G10">
        <v>97</v>
      </c>
    </row>
    <row r="11" spans="5:8" ht="12.75">
      <c r="E11" t="s">
        <v>34</v>
      </c>
      <c r="F11" s="53">
        <v>119062</v>
      </c>
      <c r="G11" s="53">
        <v>600</v>
      </c>
      <c r="H11" s="53">
        <f>SUM(F11:G11)</f>
        <v>119662</v>
      </c>
    </row>
    <row r="12" spans="5:8" ht="12.75">
      <c r="E12" t="s">
        <v>35</v>
      </c>
      <c r="F12" s="53">
        <v>150465</v>
      </c>
      <c r="G12" s="53">
        <v>650</v>
      </c>
      <c r="H12" s="53">
        <f>SUM(F12:G12)</f>
        <v>151115</v>
      </c>
    </row>
    <row r="13" spans="6:7" ht="12.75">
      <c r="F13" s="53">
        <f>SUM(F11:F12)</f>
        <v>269527</v>
      </c>
      <c r="G13" s="53">
        <f>SUM(G11:G12)</f>
        <v>1250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w Choszcznie</cp:lastModifiedBy>
  <cp:lastPrinted>2015-12-29T09:04:13Z</cp:lastPrinted>
  <dcterms:created xsi:type="dcterms:W3CDTF">1998-12-09T13:02:10Z</dcterms:created>
  <dcterms:modified xsi:type="dcterms:W3CDTF">2015-12-29T09:05:04Z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